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ФО Общее" sheetId="1" r:id="rId1"/>
    <sheet name="Лист1 (3)" sheetId="3" state="hidden" r:id="rId2"/>
  </sheets>
  <definedNames>
    <definedName name="_xlnm.Print_Area" localSheetId="1">'Лист1 (3)'!$A$1:$J$32</definedName>
    <definedName name="_xlnm.Print_Area" localSheetId="0">'ФО Общее'!$A$1:$K$53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5" i="1"/>
  <c r="D11"/>
  <c r="K45"/>
  <c r="K44"/>
  <c r="K46"/>
  <c r="D47"/>
  <c r="D40"/>
  <c r="F34"/>
  <c r="E34"/>
  <c r="K34" s="1"/>
  <c r="D34"/>
  <c r="K33"/>
  <c r="K25"/>
  <c r="K26"/>
  <c r="K27"/>
  <c r="K28"/>
  <c r="K29"/>
  <c r="K30"/>
  <c r="K31"/>
  <c r="K32"/>
  <c r="D22"/>
  <c r="K16"/>
  <c r="K17"/>
  <c r="K18"/>
  <c r="K19"/>
  <c r="K20"/>
  <c r="K21"/>
  <c r="G22" l="1"/>
  <c r="F22"/>
  <c r="E47"/>
  <c r="K47" s="1"/>
  <c r="E40"/>
  <c r="F40"/>
  <c r="G40"/>
  <c r="K39"/>
  <c r="K38"/>
  <c r="E22"/>
  <c r="K22" s="1"/>
  <c r="G34"/>
  <c r="G47"/>
  <c r="K37"/>
  <c r="J25" i="3"/>
  <c r="J24"/>
  <c r="J21"/>
  <c r="I21"/>
  <c r="H21"/>
  <c r="H14" s="1"/>
  <c r="H11" s="1"/>
  <c r="G21"/>
  <c r="F21"/>
  <c r="F14" s="1"/>
  <c r="F11" s="1"/>
  <c r="E21"/>
  <c r="D21"/>
  <c r="D14" s="1"/>
  <c r="D11" s="1"/>
  <c r="C21"/>
  <c r="J19"/>
  <c r="J16" s="1"/>
  <c r="I16"/>
  <c r="H16"/>
  <c r="G16"/>
  <c r="F16"/>
  <c r="E16"/>
  <c r="D16"/>
  <c r="C16"/>
  <c r="I14"/>
  <c r="G14"/>
  <c r="E14"/>
  <c r="C14"/>
  <c r="I11"/>
  <c r="G11"/>
  <c r="E11"/>
  <c r="C11"/>
  <c r="J47" i="1"/>
  <c r="I47"/>
  <c r="H47"/>
  <c r="F47"/>
  <c r="J40"/>
  <c r="I40"/>
  <c r="H40"/>
  <c r="J34"/>
  <c r="J11" s="1"/>
  <c r="I34"/>
  <c r="H34"/>
  <c r="J22"/>
  <c r="I22"/>
  <c r="H22"/>
  <c r="E11" l="1"/>
  <c r="K11" s="1"/>
  <c r="F11"/>
  <c r="H11"/>
  <c r="K40"/>
  <c r="G11"/>
  <c r="I11"/>
  <c r="J14" i="3"/>
  <c r="J11" s="1"/>
</calcChain>
</file>

<file path=xl/sharedStrings.xml><?xml version="1.0" encoding="utf-8"?>
<sst xmlns="http://schemas.openxmlformats.org/spreadsheetml/2006/main" count="206" uniqueCount="85">
  <si>
    <t>к постановлению администрации ЗАТО г. Радужный Владимирской области</t>
  </si>
  <si>
    <t>Финансовое обеспечение муниципальной программы</t>
  </si>
  <si>
    <t>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</si>
  <si>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№ п/п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</si>
  <si>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</si>
  <si>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</si>
  <si>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</si>
  <si>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</si>
  <si>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</si>
  <si>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</si>
  <si>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</si>
  <si>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>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</si>
  <si>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всего по программе:</t>
  </si>
  <si>
    <t>Комплекс процессных мероприятий 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</t>
  </si>
  <si>
    <t>1</t>
  </si>
  <si>
    <t>Организация мероприятий по гражданской обороне</t>
  </si>
  <si>
    <t>Бюджет МО ЗАТО г. Радужный, в том числе:</t>
  </si>
  <si>
    <t>МКУ "УГОЧС"</t>
  </si>
  <si>
    <t>720 0309 0640120320 244</t>
  </si>
  <si>
    <t>720 0309 0640120330 244</t>
  </si>
  <si>
    <t>720 0309 0640120340 244</t>
  </si>
  <si>
    <t>720 0309 0640100590 111</t>
  </si>
  <si>
    <t>720 0309 0640100590 119</t>
  </si>
  <si>
    <t>720 0309 0640100590 244</t>
  </si>
  <si>
    <t>Итого по годам:</t>
  </si>
  <si>
    <t>2</t>
  </si>
  <si>
    <t>Организация работ по недопущению и ликвидации чрезвычайных ситуаций</t>
  </si>
  <si>
    <t>720 0310 0640120360 244</t>
  </si>
  <si>
    <t>ГКМХ</t>
  </si>
  <si>
    <t>733 0310 0640120370 244</t>
  </si>
  <si>
    <t>720 0310 0640100590 111</t>
  </si>
  <si>
    <t>720 0310 0640100590 119</t>
  </si>
  <si>
    <t>720 0310 0640100590 244</t>
  </si>
  <si>
    <t>3</t>
  </si>
  <si>
    <t>Организация мероприятий по обеспечению пожарной безопасности и безопасности людей на водных объектах</t>
  </si>
  <si>
    <t>720 0310 0640120410 244</t>
  </si>
  <si>
    <t>Комплекс процессных мероприятий «Безопасный город на территории ЗАТО г. Радужный Владимирской области»</t>
  </si>
  <si>
    <t>4</t>
  </si>
  <si>
    <t>Внедрение и развитие аппаратно-программного комплекса "Безопасный город"</t>
  </si>
  <si>
    <t>720 0310 0640220420 244</t>
  </si>
  <si>
    <t>720 0310 0640220430 244</t>
  </si>
  <si>
    <t>733 0310 0640220430 244</t>
  </si>
  <si>
    <t>МКУ "УГОЧС" - МКУ "УГОЧС" ЗАТО г. Радужный Владимирской области</t>
  </si>
  <si>
    <t>ГКМХ - МКУ "ГКМХ" ЗАТО г. Радужный Владимирской области</t>
  </si>
  <si>
    <t>Финансовое обеспечение комплекса процессных мероприятий</t>
  </si>
  <si>
    <t>Федеральный бюджет</t>
  </si>
  <si>
    <t>0,00000</t>
  </si>
  <si>
    <t>Бюджет МО ЗАТО г. Радужный</t>
  </si>
  <si>
    <t>Внебюджетные источники</t>
  </si>
  <si>
    <t>-</t>
  </si>
  <si>
    <t>Приложение №3</t>
  </si>
  <si>
    <t>«Безопасный город на территории ЗАТО г. Радужный Владимирской области»</t>
  </si>
  <si>
    <t>Комплекс процессных мероприятий «Безопасный город», (всего), в том числе:</t>
  </si>
  <si>
    <t xml:space="preserve">Областной бюджет </t>
  </si>
  <si>
    <t xml:space="preserve">           Мероприятие (результат) №1         «Сбор, обработка и консолидация данных о текущей обстановке в ЗАТО г. Радужный, получаемых из различных источников информации (поддержание в рабочем состоянии систем мониторинга»</t>
  </si>
  <si>
    <t>720 0310 0640220420 244 (МКУ «УГОЧС»)</t>
  </si>
  <si>
    <t>Мероприятие (результат) №2 Интеграция существующих и перспективных федеральных, региональных и муниципальных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(видеокамер, датчиков, гидропостов и т.д.) и комплекса средств автоматизации (далее КСА) муниципального и регионального уровней</t>
  </si>
  <si>
    <t>720 0310 0640220430 244 (МКУ «УГОЧС»)</t>
  </si>
  <si>
    <t>733 0310 0640220430 244 («ГКМХ»)</t>
  </si>
  <si>
    <t>733 0310 0640120360 811</t>
  </si>
  <si>
    <t xml:space="preserve"> от ______05.04.2024______ №_____439____</t>
  </si>
  <si>
    <t>720 0310 0640160040 811</t>
  </si>
  <si>
    <t>182,71880</t>
  </si>
  <si>
    <t>720 0310 0640120390 244</t>
  </si>
  <si>
    <t>21,35000</t>
  </si>
  <si>
    <t>11,4000</t>
  </si>
  <si>
    <t>0,0000</t>
  </si>
  <si>
    <t>2564,75917</t>
  </si>
  <si>
    <t>768,36843</t>
  </si>
  <si>
    <t>533,7000</t>
  </si>
  <si>
    <t>8358,0000</t>
  </si>
  <si>
    <t>169,97000</t>
  </si>
  <si>
    <t>1500,0000</t>
  </si>
  <si>
    <t>5099,83347</t>
  </si>
  <si>
    <t>1524,07876</t>
  </si>
  <si>
    <t>350,79521</t>
  </si>
  <si>
    <t>563,54050</t>
  </si>
  <si>
    <t>75,48000</t>
  </si>
  <si>
    <t>482,40000</t>
  </si>
  <si>
    <t>Приложение № 1</t>
  </si>
  <si>
    <t>720 0309 0640120350 244</t>
  </si>
  <si>
    <t>720 0310 0640120400 244</t>
  </si>
  <si>
    <t>720 0310 0640121030 244</t>
  </si>
  <si>
    <t>720 0310 0640121020 244</t>
  </si>
  <si>
    <t xml:space="preserve"> от _____29.09.2025_____ №____1220____</t>
  </si>
</sst>
</file>

<file path=xl/styles.xml><?xml version="1.0" encoding="utf-8"?>
<styleSheet xmlns="http://schemas.openxmlformats.org/spreadsheetml/2006/main">
  <numFmts count="1">
    <numFmt numFmtId="164" formatCode="0.00000"/>
  </numFmts>
  <fonts count="8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view="pageBreakPreview" workbookViewId="0">
      <selection activeCell="G3" sqref="G3:K3"/>
    </sheetView>
  </sheetViews>
  <sheetFormatPr defaultColWidth="8.7109375" defaultRowHeight="15"/>
  <cols>
    <col min="1" max="1" width="5.28515625" customWidth="1"/>
    <col min="2" max="2" width="27.140625" customWidth="1"/>
    <col min="3" max="3" width="27.7109375" customWidth="1"/>
    <col min="4" max="4" width="13.7109375" customWidth="1"/>
    <col min="5" max="7" width="13" customWidth="1"/>
    <col min="8" max="9" width="9.28515625" customWidth="1"/>
    <col min="10" max="10" width="9.140625" customWidth="1"/>
    <col min="11" max="11" width="18.5703125" customWidth="1"/>
  </cols>
  <sheetData>
    <row r="1" spans="1:11" ht="13.9" customHeight="1">
      <c r="A1" s="1"/>
      <c r="B1" s="1"/>
      <c r="C1" s="1"/>
      <c r="D1" s="1"/>
      <c r="E1" s="1"/>
      <c r="F1" s="1"/>
      <c r="G1" s="52" t="s">
        <v>79</v>
      </c>
      <c r="H1" s="52"/>
      <c r="I1" s="52"/>
      <c r="J1" s="52"/>
      <c r="K1" s="52"/>
    </row>
    <row r="2" spans="1:11" ht="37.35" customHeight="1">
      <c r="A2" s="1"/>
      <c r="B2" s="1"/>
      <c r="C2" s="1"/>
      <c r="D2" s="1"/>
      <c r="E2" s="1"/>
      <c r="F2" s="1"/>
      <c r="G2" s="52" t="s">
        <v>0</v>
      </c>
      <c r="H2" s="52"/>
      <c r="I2" s="52"/>
      <c r="J2" s="52"/>
      <c r="K2" s="52"/>
    </row>
    <row r="3" spans="1:11">
      <c r="A3" s="1"/>
      <c r="B3" s="1"/>
      <c r="C3" s="1"/>
      <c r="D3" s="1"/>
      <c r="E3" s="1"/>
      <c r="F3" s="1"/>
      <c r="G3" s="53" t="s">
        <v>84</v>
      </c>
      <c r="H3" s="53"/>
      <c r="I3" s="53"/>
      <c r="J3" s="53"/>
      <c r="K3" s="53"/>
    </row>
    <row r="4" spans="1:11">
      <c r="A4" s="1"/>
      <c r="B4" s="1"/>
      <c r="C4" s="1"/>
      <c r="D4" s="1"/>
      <c r="E4" s="1"/>
      <c r="F4" s="1"/>
      <c r="G4" s="2"/>
      <c r="H4" s="3"/>
      <c r="I4" s="3"/>
      <c r="J4" s="3"/>
      <c r="K4" s="3"/>
    </row>
    <row r="5" spans="1:11" ht="15.75" customHeight="1">
      <c r="A5" s="54" t="s">
        <v>1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ht="31.5" customHeight="1">
      <c r="A6" s="54" t="s">
        <v>2</v>
      </c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>
      <c r="A7" s="4"/>
      <c r="B7" s="4"/>
      <c r="C7" s="4"/>
      <c r="D7" s="4"/>
      <c r="E7" s="4"/>
      <c r="F7" s="4"/>
      <c r="G7" s="1"/>
      <c r="H7" s="1"/>
      <c r="I7" s="1"/>
      <c r="J7" s="1"/>
      <c r="K7" s="1"/>
    </row>
    <row r="8" spans="1:11" ht="45" customHeight="1">
      <c r="A8" s="50" t="s">
        <v>3</v>
      </c>
      <c r="B8" s="50" t="s">
        <v>4</v>
      </c>
      <c r="C8" s="50" t="s">
        <v>5</v>
      </c>
      <c r="D8" s="33"/>
      <c r="E8" s="50"/>
      <c r="F8" s="50"/>
      <c r="G8" s="50"/>
      <c r="H8" s="50"/>
      <c r="I8" s="50"/>
      <c r="J8" s="50"/>
      <c r="K8" s="50"/>
    </row>
    <row r="9" spans="1:11" ht="36.75" customHeight="1">
      <c r="A9" s="50"/>
      <c r="B9" s="50"/>
      <c r="C9" s="50"/>
      <c r="D9" s="36" t="s">
        <v>7</v>
      </c>
      <c r="E9" s="6" t="s">
        <v>8</v>
      </c>
      <c r="F9" s="6" t="s">
        <v>9</v>
      </c>
      <c r="G9" s="30">
        <v>2027</v>
      </c>
      <c r="H9" s="5">
        <v>2028</v>
      </c>
      <c r="I9" s="5">
        <v>2029</v>
      </c>
      <c r="J9" s="5">
        <v>2030</v>
      </c>
      <c r="K9" s="26" t="s">
        <v>10</v>
      </c>
    </row>
    <row r="10" spans="1:11" ht="37.5" customHeight="1">
      <c r="A10" s="51" t="s">
        <v>11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ht="30" customHeight="1">
      <c r="A11" s="42" t="s">
        <v>12</v>
      </c>
      <c r="B11" s="42"/>
      <c r="C11" s="42"/>
      <c r="D11" s="37">
        <f t="shared" ref="D11:J11" si="0">D22+D34+D40+D47</f>
        <v>22206.394339999999</v>
      </c>
      <c r="E11" s="7">
        <f t="shared" si="0"/>
        <v>14547.442000000001</v>
      </c>
      <c r="F11" s="7">
        <f t="shared" si="0"/>
        <v>16646.97</v>
      </c>
      <c r="G11" s="31">
        <f t="shared" si="0"/>
        <v>16646.97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38">
        <f>D11+E11+F11+G11+H11+I11+J11</f>
        <v>70047.776340000011</v>
      </c>
    </row>
    <row r="12" spans="1:11" ht="39" customHeight="1">
      <c r="A12" s="49" t="s">
        <v>13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28.5" customHeight="1">
      <c r="A13" s="41" t="s">
        <v>14</v>
      </c>
      <c r="B13" s="42" t="s">
        <v>15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ht="15" customHeight="1">
      <c r="A14" s="41"/>
      <c r="B14" s="43" t="s">
        <v>16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ht="15" customHeight="1">
      <c r="A15" s="41"/>
      <c r="B15" s="11" t="s">
        <v>17</v>
      </c>
      <c r="C15" s="9" t="s">
        <v>18</v>
      </c>
      <c r="D15" s="32" t="s">
        <v>64</v>
      </c>
      <c r="E15" s="12">
        <v>50</v>
      </c>
      <c r="F15" s="12">
        <v>50</v>
      </c>
      <c r="G15" s="12">
        <v>50</v>
      </c>
      <c r="H15" s="13">
        <v>0</v>
      </c>
      <c r="I15" s="13">
        <v>0</v>
      </c>
      <c r="J15" s="13">
        <v>0</v>
      </c>
      <c r="K15" s="13">
        <f>D15+E15+F15+G15+H15+I15+J15</f>
        <v>171.35</v>
      </c>
    </row>
    <row r="16" spans="1:11" ht="15" customHeight="1">
      <c r="A16" s="9"/>
      <c r="B16" s="11" t="s">
        <v>17</v>
      </c>
      <c r="C16" s="9" t="s">
        <v>19</v>
      </c>
      <c r="D16" s="35">
        <v>0</v>
      </c>
      <c r="E16" s="12">
        <v>0</v>
      </c>
      <c r="F16" s="12">
        <v>36.783999999999999</v>
      </c>
      <c r="G16" s="12">
        <v>36.783999999999999</v>
      </c>
      <c r="H16" s="13">
        <v>0</v>
      </c>
      <c r="I16" s="13">
        <v>0</v>
      </c>
      <c r="J16" s="13">
        <v>0</v>
      </c>
      <c r="K16" s="13">
        <f t="shared" ref="K16:K20" si="1">D16+E16+F16+G16+H16+I16+J16</f>
        <v>73.567999999999998</v>
      </c>
    </row>
    <row r="17" spans="1:11" ht="15" customHeight="1">
      <c r="A17" s="9"/>
      <c r="B17" s="11" t="s">
        <v>17</v>
      </c>
      <c r="C17" s="9" t="s">
        <v>20</v>
      </c>
      <c r="D17" s="32" t="s">
        <v>65</v>
      </c>
      <c r="E17" s="12">
        <v>16</v>
      </c>
      <c r="F17" s="12">
        <v>16</v>
      </c>
      <c r="G17" s="12">
        <v>16</v>
      </c>
      <c r="H17" s="13">
        <v>0</v>
      </c>
      <c r="I17" s="13">
        <v>0</v>
      </c>
      <c r="J17" s="13">
        <v>0</v>
      </c>
      <c r="K17" s="13">
        <f t="shared" si="1"/>
        <v>59.4</v>
      </c>
    </row>
    <row r="18" spans="1:11" ht="15" customHeight="1">
      <c r="A18" s="27"/>
      <c r="B18" s="11" t="s">
        <v>17</v>
      </c>
      <c r="C18" s="39" t="s">
        <v>80</v>
      </c>
      <c r="D18" s="32" t="s">
        <v>66</v>
      </c>
      <c r="E18" s="12">
        <v>0</v>
      </c>
      <c r="F18" s="12">
        <v>100</v>
      </c>
      <c r="G18" s="12">
        <v>100</v>
      </c>
      <c r="H18" s="13">
        <v>0</v>
      </c>
      <c r="I18" s="13">
        <v>0</v>
      </c>
      <c r="J18" s="13">
        <v>0</v>
      </c>
      <c r="K18" s="13">
        <f t="shared" si="1"/>
        <v>200</v>
      </c>
    </row>
    <row r="19" spans="1:11" ht="15" customHeight="1">
      <c r="A19" s="9"/>
      <c r="B19" s="11" t="s">
        <v>17</v>
      </c>
      <c r="C19" s="9" t="s">
        <v>21</v>
      </c>
      <c r="D19" s="32" t="s">
        <v>67</v>
      </c>
      <c r="E19" s="12">
        <v>2961.46</v>
      </c>
      <c r="F19" s="12">
        <v>2854.36</v>
      </c>
      <c r="G19" s="12">
        <v>2854.36</v>
      </c>
      <c r="H19" s="13">
        <v>0</v>
      </c>
      <c r="I19" s="13">
        <v>0</v>
      </c>
      <c r="J19" s="13">
        <v>0</v>
      </c>
      <c r="K19" s="13">
        <f t="shared" si="1"/>
        <v>11234.939170000001</v>
      </c>
    </row>
    <row r="20" spans="1:11" ht="15" customHeight="1">
      <c r="A20" s="9"/>
      <c r="B20" s="11" t="s">
        <v>17</v>
      </c>
      <c r="C20" s="9" t="s">
        <v>22</v>
      </c>
      <c r="D20" s="32" t="s">
        <v>68</v>
      </c>
      <c r="E20" s="12">
        <v>894.36</v>
      </c>
      <c r="F20" s="12">
        <v>862.01700000000005</v>
      </c>
      <c r="G20" s="12">
        <v>862.01700000000005</v>
      </c>
      <c r="H20" s="13">
        <v>0</v>
      </c>
      <c r="I20" s="13">
        <v>0</v>
      </c>
      <c r="J20" s="13">
        <v>0</v>
      </c>
      <c r="K20" s="13">
        <f t="shared" si="1"/>
        <v>3386.7624299999998</v>
      </c>
    </row>
    <row r="21" spans="1:11" ht="15" customHeight="1">
      <c r="A21" s="9"/>
      <c r="B21" s="11" t="s">
        <v>17</v>
      </c>
      <c r="C21" s="9" t="s">
        <v>23</v>
      </c>
      <c r="D21" s="32" t="s">
        <v>69</v>
      </c>
      <c r="E21" s="12">
        <v>556.78899999999999</v>
      </c>
      <c r="F21" s="12">
        <v>552.04999999999995</v>
      </c>
      <c r="G21" s="12">
        <v>552.04999999999995</v>
      </c>
      <c r="H21" s="13">
        <v>0</v>
      </c>
      <c r="I21" s="13">
        <v>0</v>
      </c>
      <c r="J21" s="13">
        <v>0</v>
      </c>
      <c r="K21" s="13">
        <f>D21+E21+F21+G21+H21+I21+J21</f>
        <v>2194.5889999999999</v>
      </c>
    </row>
    <row r="22" spans="1:11" ht="15" customHeight="1">
      <c r="A22" s="44" t="s">
        <v>24</v>
      </c>
      <c r="B22" s="44"/>
      <c r="C22" s="44"/>
      <c r="D22" s="35">
        <f>D15+D16+D17+D19+D20+D21</f>
        <v>3899.5775999999996</v>
      </c>
      <c r="E22" s="12">
        <f>E15+E16+E17+E19+E20+E21</f>
        <v>4478.6090000000004</v>
      </c>
      <c r="F22" s="12">
        <f>F15+F16+F17+F18+F19+F20+F21</f>
        <v>4471.2110000000002</v>
      </c>
      <c r="G22" s="12">
        <f>G15+G16+G17+G18+G19+G20+G21</f>
        <v>4471.2110000000002</v>
      </c>
      <c r="H22" s="14">
        <f>H15</f>
        <v>0</v>
      </c>
      <c r="I22" s="14">
        <f>I15</f>
        <v>0</v>
      </c>
      <c r="J22" s="14">
        <f>J15</f>
        <v>0</v>
      </c>
      <c r="K22" s="13">
        <f>D22+E22+F22+G22+H22+I22+J22</f>
        <v>17320.6086</v>
      </c>
    </row>
    <row r="23" spans="1:11" ht="14.25" customHeight="1">
      <c r="A23" s="46" t="s">
        <v>25</v>
      </c>
      <c r="B23" s="42" t="s">
        <v>26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1:11" ht="15" customHeight="1">
      <c r="A24" s="47"/>
      <c r="B24" s="43" t="s">
        <v>16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1:11" ht="15" customHeight="1">
      <c r="A25" s="47"/>
      <c r="B25" s="24" t="s">
        <v>28</v>
      </c>
      <c r="C25" s="23" t="s">
        <v>59</v>
      </c>
      <c r="D25" s="32" t="s">
        <v>70</v>
      </c>
      <c r="E25" s="12">
        <v>0</v>
      </c>
      <c r="F25" s="12">
        <v>0</v>
      </c>
      <c r="G25" s="12">
        <v>0</v>
      </c>
      <c r="H25" s="13">
        <v>0</v>
      </c>
      <c r="I25" s="13">
        <v>0</v>
      </c>
      <c r="J25" s="13">
        <v>0</v>
      </c>
      <c r="K25" s="13">
        <f t="shared" ref="K25:K31" si="2">D25+E25+F25+G25+H25+I25+J25</f>
        <v>8358</v>
      </c>
    </row>
    <row r="26" spans="1:11" ht="15" customHeight="1">
      <c r="A26" s="47"/>
      <c r="B26" s="11" t="s">
        <v>17</v>
      </c>
      <c r="C26" s="9" t="s">
        <v>27</v>
      </c>
      <c r="D26" s="32" t="s">
        <v>71</v>
      </c>
      <c r="E26" s="12">
        <v>0</v>
      </c>
      <c r="F26" s="12">
        <v>100</v>
      </c>
      <c r="G26" s="12">
        <v>100</v>
      </c>
      <c r="H26" s="13">
        <v>0</v>
      </c>
      <c r="I26" s="13">
        <v>0</v>
      </c>
      <c r="J26" s="13">
        <v>0</v>
      </c>
      <c r="K26" s="13">
        <f t="shared" si="2"/>
        <v>369.97</v>
      </c>
    </row>
    <row r="27" spans="1:11">
      <c r="A27" s="47"/>
      <c r="B27" s="10" t="s">
        <v>28</v>
      </c>
      <c r="C27" s="9" t="s">
        <v>29</v>
      </c>
      <c r="D27" s="32" t="s">
        <v>72</v>
      </c>
      <c r="E27" s="12">
        <v>1500</v>
      </c>
      <c r="F27" s="12">
        <v>1500</v>
      </c>
      <c r="G27" s="12">
        <v>1500</v>
      </c>
      <c r="H27" s="13">
        <v>0</v>
      </c>
      <c r="I27" s="13">
        <v>0</v>
      </c>
      <c r="J27" s="13">
        <v>0</v>
      </c>
      <c r="K27" s="13">
        <f t="shared" si="2"/>
        <v>6000</v>
      </c>
    </row>
    <row r="28" spans="1:11">
      <c r="A28" s="47"/>
      <c r="B28" s="11" t="s">
        <v>17</v>
      </c>
      <c r="C28" s="27" t="s">
        <v>63</v>
      </c>
      <c r="D28" s="32" t="s">
        <v>46</v>
      </c>
      <c r="E28" s="12">
        <v>0</v>
      </c>
      <c r="F28" s="12">
        <v>100</v>
      </c>
      <c r="G28" s="12">
        <v>100</v>
      </c>
      <c r="H28" s="13">
        <v>0</v>
      </c>
      <c r="I28" s="13">
        <v>0</v>
      </c>
      <c r="J28" s="13">
        <v>0</v>
      </c>
      <c r="K28" s="13">
        <f t="shared" si="2"/>
        <v>200</v>
      </c>
    </row>
    <row r="29" spans="1:11">
      <c r="A29" s="47"/>
      <c r="B29" s="11" t="s">
        <v>17</v>
      </c>
      <c r="C29" s="39" t="s">
        <v>81</v>
      </c>
      <c r="D29" s="32" t="s">
        <v>46</v>
      </c>
      <c r="E29" s="12">
        <v>0</v>
      </c>
      <c r="F29" s="12">
        <v>50</v>
      </c>
      <c r="G29" s="12">
        <v>50</v>
      </c>
      <c r="H29" s="13">
        <v>0</v>
      </c>
      <c r="I29" s="13">
        <v>0</v>
      </c>
      <c r="J29" s="13">
        <v>0</v>
      </c>
      <c r="K29" s="13">
        <f t="shared" si="2"/>
        <v>100</v>
      </c>
    </row>
    <row r="30" spans="1:11">
      <c r="A30" s="47"/>
      <c r="B30" s="11" t="s">
        <v>17</v>
      </c>
      <c r="C30" s="9" t="s">
        <v>30</v>
      </c>
      <c r="D30" s="32" t="s">
        <v>73</v>
      </c>
      <c r="E30" s="12">
        <v>5461.107</v>
      </c>
      <c r="F30" s="12">
        <v>5263.64</v>
      </c>
      <c r="G30" s="12">
        <v>5263.64</v>
      </c>
      <c r="H30" s="13">
        <v>0</v>
      </c>
      <c r="I30" s="13">
        <v>0</v>
      </c>
      <c r="J30" s="13">
        <v>0</v>
      </c>
      <c r="K30" s="13">
        <f t="shared" si="2"/>
        <v>21088.22047</v>
      </c>
    </row>
    <row r="31" spans="1:11">
      <c r="A31" s="47"/>
      <c r="B31" s="11" t="s">
        <v>17</v>
      </c>
      <c r="C31" s="9" t="s">
        <v>31</v>
      </c>
      <c r="D31" s="32" t="s">
        <v>74</v>
      </c>
      <c r="E31" s="12">
        <v>1649.2539999999999</v>
      </c>
      <c r="F31" s="12">
        <v>1589.6189999999999</v>
      </c>
      <c r="G31" s="12">
        <v>1589.6189999999999</v>
      </c>
      <c r="H31" s="13">
        <v>0</v>
      </c>
      <c r="I31" s="13">
        <v>0</v>
      </c>
      <c r="J31" s="13">
        <v>0</v>
      </c>
      <c r="K31" s="13">
        <f t="shared" si="2"/>
        <v>6352.5707599999996</v>
      </c>
    </row>
    <row r="32" spans="1:11">
      <c r="A32" s="47"/>
      <c r="B32" s="11" t="s">
        <v>17</v>
      </c>
      <c r="C32" s="9" t="s">
        <v>32</v>
      </c>
      <c r="D32" s="32" t="s">
        <v>75</v>
      </c>
      <c r="E32" s="12">
        <v>242.5</v>
      </c>
      <c r="F32" s="12">
        <v>342.5</v>
      </c>
      <c r="G32" s="12">
        <v>342.5</v>
      </c>
      <c r="H32" s="13">
        <v>0</v>
      </c>
      <c r="I32" s="13">
        <v>0</v>
      </c>
      <c r="J32" s="13">
        <v>0</v>
      </c>
      <c r="K32" s="13">
        <f>D32+E32+F32+G32+H32+I32+J32</f>
        <v>1278.29521</v>
      </c>
    </row>
    <row r="33" spans="1:11">
      <c r="A33" s="48"/>
      <c r="B33" s="11" t="s">
        <v>17</v>
      </c>
      <c r="C33" s="25" t="s">
        <v>61</v>
      </c>
      <c r="D33" s="32" t="s">
        <v>62</v>
      </c>
      <c r="E33" s="12">
        <v>0</v>
      </c>
      <c r="F33" s="12">
        <v>0</v>
      </c>
      <c r="G33" s="28">
        <v>0</v>
      </c>
      <c r="H33" s="13">
        <v>0</v>
      </c>
      <c r="I33" s="13">
        <v>0</v>
      </c>
      <c r="J33" s="13">
        <v>0</v>
      </c>
      <c r="K33" s="13">
        <f>D33+E33+F33+G33+H33+I33+J33</f>
        <v>182.71879999999999</v>
      </c>
    </row>
    <row r="34" spans="1:11" ht="18" customHeight="1">
      <c r="A34" s="44" t="s">
        <v>24</v>
      </c>
      <c r="B34" s="44"/>
      <c r="C34" s="44"/>
      <c r="D34" s="35">
        <f>D25+D26+D27+D28+D29+D30+D31+D32+D33</f>
        <v>17185.396239999998</v>
      </c>
      <c r="E34" s="12">
        <f>E25+E26+E27+E28+E29+E30+E31+E32+E33</f>
        <v>8852.8610000000008</v>
      </c>
      <c r="F34" s="12">
        <f>F25+F26+F27+F28+F29+F30+F31+F32+F33</f>
        <v>8945.759</v>
      </c>
      <c r="G34" s="12">
        <f t="shared" ref="G34" si="3">G25+G26+G27+G28+G29+G30+G31+G32+G33</f>
        <v>8945.759</v>
      </c>
      <c r="H34" s="13">
        <f>H26+H27+H30</f>
        <v>0</v>
      </c>
      <c r="I34" s="13">
        <f>I26+I27+I30</f>
        <v>0</v>
      </c>
      <c r="J34" s="13">
        <f>J26+J27+J30</f>
        <v>0</v>
      </c>
      <c r="K34" s="13">
        <f>D34+E34+F34+G34+H34+I34+J34</f>
        <v>43929.775239999995</v>
      </c>
    </row>
    <row r="35" spans="1:11" ht="15" customHeight="1">
      <c r="A35" s="41" t="s">
        <v>33</v>
      </c>
      <c r="B35" s="42" t="s">
        <v>34</v>
      </c>
      <c r="C35" s="42"/>
      <c r="D35" s="42"/>
      <c r="E35" s="42"/>
      <c r="F35" s="42"/>
      <c r="G35" s="42"/>
      <c r="H35" s="42"/>
      <c r="I35" s="42"/>
      <c r="J35" s="42"/>
      <c r="K35" s="42"/>
    </row>
    <row r="36" spans="1:11" ht="15" customHeight="1">
      <c r="A36" s="41"/>
      <c r="B36" s="43" t="s">
        <v>16</v>
      </c>
      <c r="C36" s="43"/>
      <c r="D36" s="43"/>
      <c r="E36" s="43"/>
      <c r="F36" s="43"/>
      <c r="G36" s="43"/>
      <c r="H36" s="43"/>
      <c r="I36" s="43"/>
      <c r="J36" s="43"/>
      <c r="K36" s="43"/>
    </row>
    <row r="37" spans="1:11">
      <c r="A37" s="41"/>
      <c r="B37" s="11" t="s">
        <v>17</v>
      </c>
      <c r="C37" s="9" t="s">
        <v>35</v>
      </c>
      <c r="D37" s="35">
        <v>0</v>
      </c>
      <c r="E37" s="12">
        <v>50</v>
      </c>
      <c r="F37" s="12">
        <v>50</v>
      </c>
      <c r="G37" s="12">
        <v>50</v>
      </c>
      <c r="H37" s="13">
        <v>0</v>
      </c>
      <c r="I37" s="13">
        <v>0</v>
      </c>
      <c r="J37" s="13">
        <v>0</v>
      </c>
      <c r="K37" s="13">
        <f>E37+F37+G37+H37+I37+J37</f>
        <v>150</v>
      </c>
    </row>
    <row r="38" spans="1:11">
      <c r="A38" s="27"/>
      <c r="B38" s="11" t="s">
        <v>17</v>
      </c>
      <c r="C38" s="39" t="s">
        <v>82</v>
      </c>
      <c r="D38" s="35">
        <v>0</v>
      </c>
      <c r="E38" s="12">
        <v>0</v>
      </c>
      <c r="F38" s="12">
        <v>30</v>
      </c>
      <c r="G38" s="29">
        <v>30</v>
      </c>
      <c r="H38" s="13">
        <v>0</v>
      </c>
      <c r="I38" s="13">
        <v>0</v>
      </c>
      <c r="J38" s="13">
        <v>0</v>
      </c>
      <c r="K38" s="13">
        <f>E38+F38+G38+H38+I38+J38</f>
        <v>60</v>
      </c>
    </row>
    <row r="39" spans="1:11">
      <c r="A39" s="27"/>
      <c r="B39" s="11" t="s">
        <v>17</v>
      </c>
      <c r="C39" s="39" t="s">
        <v>83</v>
      </c>
      <c r="D39" s="35">
        <v>0</v>
      </c>
      <c r="E39" s="12">
        <v>0</v>
      </c>
      <c r="F39" s="12">
        <v>50</v>
      </c>
      <c r="G39" s="29">
        <v>50</v>
      </c>
      <c r="H39" s="13">
        <v>0</v>
      </c>
      <c r="I39" s="13">
        <v>0</v>
      </c>
      <c r="J39" s="13">
        <v>0</v>
      </c>
      <c r="K39" s="13">
        <f>E39+F39+G39+H39+I39+J39</f>
        <v>100</v>
      </c>
    </row>
    <row r="40" spans="1:11" ht="15" customHeight="1">
      <c r="A40" s="44" t="s">
        <v>24</v>
      </c>
      <c r="B40" s="44"/>
      <c r="C40" s="44"/>
      <c r="D40" s="35">
        <f>D37+D38+D39</f>
        <v>0</v>
      </c>
      <c r="E40" s="12">
        <f>E37+E38+E39</f>
        <v>50</v>
      </c>
      <c r="F40" s="12">
        <f t="shared" ref="F40:G40" si="4">F37+F38+F39</f>
        <v>130</v>
      </c>
      <c r="G40" s="12">
        <f t="shared" si="4"/>
        <v>130</v>
      </c>
      <c r="H40" s="14">
        <f>H37</f>
        <v>0</v>
      </c>
      <c r="I40" s="14">
        <f>I37</f>
        <v>0</v>
      </c>
      <c r="J40" s="14">
        <f>J37</f>
        <v>0</v>
      </c>
      <c r="K40" s="13">
        <f>E40+F40+G40+H40+I40+J40</f>
        <v>310</v>
      </c>
    </row>
    <row r="41" spans="1:11" ht="13.9" customHeight="1">
      <c r="A41" s="45" t="s">
        <v>36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1" ht="15" customHeight="1">
      <c r="A42" s="41" t="s">
        <v>37</v>
      </c>
      <c r="B42" s="42" t="s">
        <v>38</v>
      </c>
      <c r="C42" s="42"/>
      <c r="D42" s="42"/>
      <c r="E42" s="42"/>
      <c r="F42" s="42"/>
      <c r="G42" s="42"/>
      <c r="H42" s="42"/>
      <c r="I42" s="42"/>
      <c r="J42" s="42"/>
      <c r="K42" s="42"/>
    </row>
    <row r="43" spans="1:11" ht="15" customHeight="1">
      <c r="A43" s="41"/>
      <c r="B43" s="43" t="s">
        <v>16</v>
      </c>
      <c r="C43" s="43"/>
      <c r="D43" s="43"/>
      <c r="E43" s="43"/>
      <c r="F43" s="43"/>
      <c r="G43" s="43"/>
      <c r="H43" s="43"/>
      <c r="I43" s="43"/>
      <c r="J43" s="43"/>
      <c r="K43" s="43"/>
    </row>
    <row r="44" spans="1:11">
      <c r="A44" s="41"/>
      <c r="B44" s="11" t="s">
        <v>17</v>
      </c>
      <c r="C44" s="9" t="s">
        <v>39</v>
      </c>
      <c r="D44" s="32" t="s">
        <v>78</v>
      </c>
      <c r="E44" s="12">
        <v>498.3</v>
      </c>
      <c r="F44" s="12">
        <v>625</v>
      </c>
      <c r="G44" s="28">
        <v>625</v>
      </c>
      <c r="H44" s="13">
        <v>0</v>
      </c>
      <c r="I44" s="13">
        <v>0</v>
      </c>
      <c r="J44" s="13">
        <v>0</v>
      </c>
      <c r="K44" s="13">
        <f>D44+E44+F44+G44+H44+I44+J44</f>
        <v>2230.6999999999998</v>
      </c>
    </row>
    <row r="45" spans="1:11">
      <c r="A45" s="9"/>
      <c r="B45" s="11" t="s">
        <v>17</v>
      </c>
      <c r="C45" s="9" t="s">
        <v>40</v>
      </c>
      <c r="D45" s="32" t="s">
        <v>76</v>
      </c>
      <c r="E45" s="12">
        <v>559.79999999999995</v>
      </c>
      <c r="F45" s="12">
        <v>2375</v>
      </c>
      <c r="G45" s="12">
        <v>2375</v>
      </c>
      <c r="H45" s="13">
        <v>0</v>
      </c>
      <c r="I45" s="13">
        <v>0</v>
      </c>
      <c r="J45" s="13">
        <v>0</v>
      </c>
      <c r="K45" s="13">
        <f>D45+E45+F45+G45+H45+I45+J45</f>
        <v>5873.3405000000002</v>
      </c>
    </row>
    <row r="46" spans="1:11">
      <c r="A46" s="9"/>
      <c r="B46" s="10" t="s">
        <v>28</v>
      </c>
      <c r="C46" s="9" t="s">
        <v>41</v>
      </c>
      <c r="D46" s="32" t="s">
        <v>77</v>
      </c>
      <c r="E46" s="12">
        <v>107.872</v>
      </c>
      <c r="F46" s="12">
        <v>100</v>
      </c>
      <c r="G46" s="12">
        <v>100</v>
      </c>
      <c r="H46" s="13">
        <v>0</v>
      </c>
      <c r="I46" s="13">
        <v>0</v>
      </c>
      <c r="J46" s="13">
        <v>0</v>
      </c>
      <c r="K46" s="13">
        <f t="shared" ref="K46" si="5">D46+E46+F46+G46+H46+I46+J46</f>
        <v>383.35199999999998</v>
      </c>
    </row>
    <row r="47" spans="1:11" ht="15" customHeight="1">
      <c r="A47" s="44" t="s">
        <v>24</v>
      </c>
      <c r="B47" s="44"/>
      <c r="C47" s="44"/>
      <c r="D47" s="35">
        <f>D44+D45+D46</f>
        <v>1121.4204999999999</v>
      </c>
      <c r="E47" s="12">
        <f>E44+E45+E46</f>
        <v>1165.972</v>
      </c>
      <c r="F47" s="12">
        <f>F44+F45+F46</f>
        <v>3100</v>
      </c>
      <c r="G47" s="12">
        <f>G44+G45+G46</f>
        <v>3100</v>
      </c>
      <c r="H47" s="14">
        <f>H44</f>
        <v>0</v>
      </c>
      <c r="I47" s="14">
        <f>I44</f>
        <v>0</v>
      </c>
      <c r="J47" s="14">
        <f>J44</f>
        <v>0</v>
      </c>
      <c r="K47" s="13">
        <f>D47+E47+F47+G47+H47+I47+J47</f>
        <v>8487.3924999999999</v>
      </c>
    </row>
    <row r="48" spans="1:11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spans="1:11" ht="15" customHeight="1">
      <c r="A49" s="40" t="s">
        <v>42</v>
      </c>
      <c r="B49" s="40"/>
      <c r="C49" s="40"/>
      <c r="D49" s="34"/>
      <c r="E49" s="15"/>
      <c r="F49" s="15"/>
      <c r="G49" s="15"/>
      <c r="H49" s="15"/>
      <c r="I49" s="15"/>
      <c r="J49" s="15"/>
      <c r="K49" s="15"/>
    </row>
    <row r="50" spans="1:11">
      <c r="A50" s="16" t="s">
        <v>43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</sheetData>
  <mergeCells count="31">
    <mergeCell ref="G1:K1"/>
    <mergeCell ref="G2:K2"/>
    <mergeCell ref="G3:K3"/>
    <mergeCell ref="A5:K5"/>
    <mergeCell ref="A6:K6"/>
    <mergeCell ref="A8:A9"/>
    <mergeCell ref="B8:B9"/>
    <mergeCell ref="C8:C9"/>
    <mergeCell ref="E8:K8"/>
    <mergeCell ref="A10:K10"/>
    <mergeCell ref="A11:C11"/>
    <mergeCell ref="A12:K12"/>
    <mergeCell ref="A13:A15"/>
    <mergeCell ref="B13:K13"/>
    <mergeCell ref="B14:K14"/>
    <mergeCell ref="A22:C22"/>
    <mergeCell ref="B23:K23"/>
    <mergeCell ref="B24:K24"/>
    <mergeCell ref="A34:C34"/>
    <mergeCell ref="A23:A33"/>
    <mergeCell ref="A35:A37"/>
    <mergeCell ref="B35:K35"/>
    <mergeCell ref="B36:K36"/>
    <mergeCell ref="A40:C40"/>
    <mergeCell ref="A41:K41"/>
    <mergeCell ref="A49:C49"/>
    <mergeCell ref="A42:A44"/>
    <mergeCell ref="B42:K42"/>
    <mergeCell ref="B43:K43"/>
    <mergeCell ref="A47:C47"/>
    <mergeCell ref="A48:K48"/>
  </mergeCells>
  <pageMargins left="1.07" right="0.67" top="0.44" bottom="0.39370078740157483" header="0.4" footer="0.4"/>
  <pageSetup paperSize="9" scale="79" firstPageNumber="0" fitToWidth="2" orientation="landscape" horizontalDpi="300" verticalDpi="300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view="pageBreakPreview" topLeftCell="A4" workbookViewId="0">
      <selection activeCell="F3" sqref="F3:J3"/>
    </sheetView>
  </sheetViews>
  <sheetFormatPr defaultColWidth="8.7109375" defaultRowHeight="15"/>
  <cols>
    <col min="1" max="1" width="37.42578125" customWidth="1"/>
    <col min="2" max="2" width="27.7109375" customWidth="1"/>
    <col min="3" max="5" width="13" customWidth="1"/>
    <col min="6" max="8" width="9.28515625" customWidth="1"/>
    <col min="9" max="9" width="9.14062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52" t="s">
        <v>50</v>
      </c>
      <c r="G1" s="52"/>
      <c r="H1" s="52"/>
      <c r="I1" s="52"/>
      <c r="J1" s="52"/>
    </row>
    <row r="2" spans="1:10" ht="30" customHeight="1">
      <c r="A2" s="1"/>
      <c r="B2" s="1"/>
      <c r="C2" s="1"/>
      <c r="D2" s="1"/>
      <c r="E2" s="1"/>
      <c r="F2" s="52" t="s">
        <v>0</v>
      </c>
      <c r="G2" s="52"/>
      <c r="H2" s="52"/>
      <c r="I2" s="52"/>
      <c r="J2" s="52"/>
    </row>
    <row r="3" spans="1:10">
      <c r="A3" s="1"/>
      <c r="B3" s="1"/>
      <c r="C3" s="1"/>
      <c r="D3" s="1"/>
      <c r="E3" s="1"/>
      <c r="F3" s="53" t="s">
        <v>60</v>
      </c>
      <c r="G3" s="53"/>
      <c r="H3" s="53"/>
      <c r="I3" s="53"/>
      <c r="J3" s="53"/>
    </row>
    <row r="4" spans="1:10">
      <c r="A4" s="1"/>
      <c r="B4" s="1"/>
      <c r="C4" s="1"/>
      <c r="D4" s="1"/>
      <c r="E4" s="1"/>
      <c r="F4" s="1"/>
      <c r="G4" s="3"/>
      <c r="H4" s="3"/>
      <c r="I4" s="3"/>
      <c r="J4" s="3"/>
    </row>
    <row r="5" spans="1:10" hidden="1">
      <c r="A5" s="1"/>
      <c r="B5" s="1"/>
      <c r="C5" s="1"/>
      <c r="D5" s="1"/>
      <c r="E5" s="1"/>
      <c r="F5" s="1"/>
      <c r="G5" s="3"/>
      <c r="H5" s="3"/>
      <c r="I5" s="3"/>
      <c r="J5" s="3"/>
    </row>
    <row r="6" spans="1:10" ht="15.75" customHeight="1">
      <c r="A6" s="54" t="s">
        <v>44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31.5" customHeight="1">
      <c r="A7" s="54" t="s">
        <v>51</v>
      </c>
      <c r="B7" s="54"/>
      <c r="C7" s="54"/>
      <c r="D7" s="54"/>
      <c r="E7" s="54"/>
      <c r="F7" s="54"/>
      <c r="G7" s="54"/>
      <c r="H7" s="54"/>
      <c r="I7" s="54"/>
      <c r="J7" s="54"/>
    </row>
    <row r="8" spans="1:10" ht="26.25" customHeight="1">
      <c r="A8" s="4"/>
      <c r="B8" s="4"/>
      <c r="C8" s="4"/>
      <c r="D8" s="4"/>
      <c r="E8" s="4"/>
      <c r="F8" s="1"/>
      <c r="G8" s="1"/>
      <c r="H8" s="1"/>
      <c r="I8" s="1"/>
      <c r="J8" s="1"/>
    </row>
    <row r="9" spans="1:10" ht="30.75" customHeight="1">
      <c r="A9" s="50" t="s">
        <v>4</v>
      </c>
      <c r="B9" s="50" t="s">
        <v>5</v>
      </c>
      <c r="C9" s="50" t="s">
        <v>6</v>
      </c>
      <c r="D9" s="50"/>
      <c r="E9" s="50"/>
      <c r="F9" s="50"/>
      <c r="G9" s="50"/>
      <c r="H9" s="50"/>
      <c r="I9" s="50"/>
      <c r="J9" s="50"/>
    </row>
    <row r="10" spans="1:10" ht="24" customHeight="1">
      <c r="A10" s="50"/>
      <c r="B10" s="50"/>
      <c r="C10" s="6" t="s">
        <v>7</v>
      </c>
      <c r="D10" s="6" t="s">
        <v>8</v>
      </c>
      <c r="E10" s="6" t="s">
        <v>9</v>
      </c>
      <c r="F10" s="5">
        <v>2027</v>
      </c>
      <c r="G10" s="5">
        <v>2028</v>
      </c>
      <c r="H10" s="5">
        <v>2029</v>
      </c>
      <c r="I10" s="5">
        <v>2030</v>
      </c>
      <c r="J10" s="6" t="s">
        <v>10</v>
      </c>
    </row>
    <row r="11" spans="1:10" ht="36.75" customHeight="1">
      <c r="A11" s="17" t="s">
        <v>52</v>
      </c>
      <c r="B11" s="5"/>
      <c r="C11" s="18">
        <f t="shared" ref="C11:J11" si="0">C14</f>
        <v>1425.3</v>
      </c>
      <c r="D11" s="18">
        <f t="shared" si="0"/>
        <v>846.90000000000009</v>
      </c>
      <c r="E11" s="18">
        <f t="shared" si="0"/>
        <v>714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8">
        <f t="shared" si="0"/>
        <v>2986.2</v>
      </c>
    </row>
    <row r="12" spans="1:10" ht="26.85" customHeight="1">
      <c r="A12" s="20" t="s">
        <v>45</v>
      </c>
      <c r="B12" s="5"/>
      <c r="C12" s="6" t="s">
        <v>46</v>
      </c>
      <c r="D12" s="6" t="s">
        <v>46</v>
      </c>
      <c r="E12" s="6" t="s">
        <v>46</v>
      </c>
      <c r="F12" s="21" t="s">
        <v>46</v>
      </c>
      <c r="G12" s="21" t="s">
        <v>46</v>
      </c>
      <c r="H12" s="21" t="s">
        <v>46</v>
      </c>
      <c r="I12" s="21" t="s">
        <v>46</v>
      </c>
      <c r="J12" s="6" t="s">
        <v>46</v>
      </c>
    </row>
    <row r="13" spans="1:10" ht="21.6" customHeight="1">
      <c r="A13" s="20" t="s">
        <v>53</v>
      </c>
      <c r="B13" s="5"/>
      <c r="C13" s="6" t="s">
        <v>46</v>
      </c>
      <c r="D13" s="6" t="s">
        <v>46</v>
      </c>
      <c r="E13" s="6" t="s">
        <v>46</v>
      </c>
      <c r="F13" s="21" t="s">
        <v>46</v>
      </c>
      <c r="G13" s="21" t="s">
        <v>46</v>
      </c>
      <c r="H13" s="21" t="s">
        <v>46</v>
      </c>
      <c r="I13" s="21" t="s">
        <v>46</v>
      </c>
      <c r="J13" s="6" t="s">
        <v>46</v>
      </c>
    </row>
    <row r="14" spans="1:10" ht="20.85" customHeight="1">
      <c r="A14" s="20" t="s">
        <v>47</v>
      </c>
      <c r="B14" s="5"/>
      <c r="C14" s="18">
        <f t="shared" ref="C14:J14" si="1">C16+C21</f>
        <v>1425.3</v>
      </c>
      <c r="D14" s="18">
        <f t="shared" si="1"/>
        <v>846.90000000000009</v>
      </c>
      <c r="E14" s="18">
        <f t="shared" si="1"/>
        <v>714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8">
        <f t="shared" si="1"/>
        <v>2986.2</v>
      </c>
    </row>
    <row r="15" spans="1:10" ht="36.75" customHeight="1">
      <c r="A15" s="20" t="s">
        <v>48</v>
      </c>
      <c r="B15" s="5"/>
      <c r="C15" s="6" t="s">
        <v>46</v>
      </c>
      <c r="D15" s="6" t="s">
        <v>46</v>
      </c>
      <c r="E15" s="6" t="s">
        <v>46</v>
      </c>
      <c r="F15" s="21" t="s">
        <v>46</v>
      </c>
      <c r="G15" s="21" t="s">
        <v>46</v>
      </c>
      <c r="H15" s="21" t="s">
        <v>46</v>
      </c>
      <c r="I15" s="21" t="s">
        <v>46</v>
      </c>
      <c r="J15" s="6" t="s">
        <v>46</v>
      </c>
    </row>
    <row r="16" spans="1:10" ht="82.5" customHeight="1">
      <c r="A16" s="5" t="s">
        <v>54</v>
      </c>
      <c r="B16" s="5"/>
      <c r="C16" s="18">
        <f t="shared" ref="C16:J16" si="2">C17+C18+C19+C20</f>
        <v>483.3</v>
      </c>
      <c r="D16" s="18">
        <f t="shared" si="2"/>
        <v>483.3</v>
      </c>
      <c r="E16" s="18">
        <f t="shared" si="2"/>
        <v>483.3</v>
      </c>
      <c r="F16" s="19">
        <f t="shared" si="2"/>
        <v>0</v>
      </c>
      <c r="G16" s="19">
        <f t="shared" si="2"/>
        <v>0</v>
      </c>
      <c r="H16" s="19">
        <f t="shared" si="2"/>
        <v>0</v>
      </c>
      <c r="I16" s="19">
        <f t="shared" si="2"/>
        <v>0</v>
      </c>
      <c r="J16" s="18">
        <f t="shared" si="2"/>
        <v>1449.9</v>
      </c>
    </row>
    <row r="17" spans="1:10" ht="18.600000000000001" customHeight="1">
      <c r="A17" s="20" t="s">
        <v>45</v>
      </c>
      <c r="B17" s="5" t="s">
        <v>49</v>
      </c>
      <c r="C17" s="6" t="s">
        <v>46</v>
      </c>
      <c r="D17" s="6" t="s">
        <v>46</v>
      </c>
      <c r="E17" s="6" t="s">
        <v>46</v>
      </c>
      <c r="F17" s="21" t="s">
        <v>46</v>
      </c>
      <c r="G17" s="21" t="s">
        <v>46</v>
      </c>
      <c r="H17" s="21" t="s">
        <v>46</v>
      </c>
      <c r="I17" s="21" t="s">
        <v>46</v>
      </c>
      <c r="J17" s="6" t="s">
        <v>46</v>
      </c>
    </row>
    <row r="18" spans="1:10" ht="25.35" customHeight="1">
      <c r="A18" s="20" t="s">
        <v>53</v>
      </c>
      <c r="B18" s="5" t="s">
        <v>49</v>
      </c>
      <c r="C18" s="6" t="s">
        <v>46</v>
      </c>
      <c r="D18" s="6" t="s">
        <v>46</v>
      </c>
      <c r="E18" s="6" t="s">
        <v>46</v>
      </c>
      <c r="F18" s="21" t="s">
        <v>46</v>
      </c>
      <c r="G18" s="21" t="s">
        <v>46</v>
      </c>
      <c r="H18" s="21" t="s">
        <v>46</v>
      </c>
      <c r="I18" s="21" t="s">
        <v>46</v>
      </c>
      <c r="J18" s="6" t="s">
        <v>46</v>
      </c>
    </row>
    <row r="19" spans="1:10" ht="27" customHeight="1">
      <c r="A19" s="20" t="s">
        <v>47</v>
      </c>
      <c r="B19" s="20" t="s">
        <v>55</v>
      </c>
      <c r="C19" s="18">
        <v>483.3</v>
      </c>
      <c r="D19" s="18">
        <v>483.3</v>
      </c>
      <c r="E19" s="18">
        <v>483.3</v>
      </c>
      <c r="F19" s="19">
        <v>0</v>
      </c>
      <c r="G19" s="19">
        <v>0</v>
      </c>
      <c r="H19" s="19">
        <v>0</v>
      </c>
      <c r="I19" s="19">
        <v>0</v>
      </c>
      <c r="J19" s="18">
        <f>C19+D19+E19+F19+G19+H19+I19</f>
        <v>1449.9</v>
      </c>
    </row>
    <row r="20" spans="1:10" ht="33.75" customHeight="1">
      <c r="A20" s="20" t="s">
        <v>48</v>
      </c>
      <c r="B20" s="5" t="s">
        <v>49</v>
      </c>
      <c r="C20" s="6" t="s">
        <v>46</v>
      </c>
      <c r="D20" s="6" t="s">
        <v>46</v>
      </c>
      <c r="E20" s="6" t="s">
        <v>46</v>
      </c>
      <c r="F20" s="21" t="s">
        <v>46</v>
      </c>
      <c r="G20" s="21" t="s">
        <v>46</v>
      </c>
      <c r="H20" s="21" t="s">
        <v>46</v>
      </c>
      <c r="I20" s="21" t="s">
        <v>46</v>
      </c>
      <c r="J20" s="6" t="s">
        <v>46</v>
      </c>
    </row>
    <row r="21" spans="1:10" ht="156.75" customHeight="1">
      <c r="A21" s="22" t="s">
        <v>56</v>
      </c>
      <c r="B21" s="5"/>
      <c r="C21" s="18">
        <f t="shared" ref="C21:J21" si="3">C22+C23+C24+C25+C26</f>
        <v>942</v>
      </c>
      <c r="D21" s="18">
        <f t="shared" si="3"/>
        <v>363.6</v>
      </c>
      <c r="E21" s="18">
        <f t="shared" si="3"/>
        <v>230.7</v>
      </c>
      <c r="F21" s="19">
        <f t="shared" si="3"/>
        <v>0</v>
      </c>
      <c r="G21" s="19">
        <f t="shared" si="3"/>
        <v>0</v>
      </c>
      <c r="H21" s="19">
        <f t="shared" si="3"/>
        <v>0</v>
      </c>
      <c r="I21" s="19">
        <f t="shared" si="3"/>
        <v>0</v>
      </c>
      <c r="J21" s="18">
        <f t="shared" si="3"/>
        <v>1536.3</v>
      </c>
    </row>
    <row r="22" spans="1:10" ht="27.6" customHeight="1">
      <c r="A22" s="20" t="s">
        <v>45</v>
      </c>
      <c r="B22" s="5" t="s">
        <v>49</v>
      </c>
      <c r="C22" s="6" t="s">
        <v>46</v>
      </c>
      <c r="D22" s="6" t="s">
        <v>46</v>
      </c>
      <c r="E22" s="6" t="s">
        <v>46</v>
      </c>
      <c r="F22" s="21" t="s">
        <v>46</v>
      </c>
      <c r="G22" s="21" t="s">
        <v>46</v>
      </c>
      <c r="H22" s="21" t="s">
        <v>46</v>
      </c>
      <c r="I22" s="21" t="s">
        <v>46</v>
      </c>
      <c r="J22" s="6" t="s">
        <v>46</v>
      </c>
    </row>
    <row r="23" spans="1:10" ht="23.1" customHeight="1">
      <c r="A23" s="20" t="s">
        <v>53</v>
      </c>
      <c r="B23" s="5" t="s">
        <v>49</v>
      </c>
      <c r="C23" s="6" t="s">
        <v>46</v>
      </c>
      <c r="D23" s="6" t="s">
        <v>46</v>
      </c>
      <c r="E23" s="6" t="s">
        <v>46</v>
      </c>
      <c r="F23" s="21" t="s">
        <v>46</v>
      </c>
      <c r="G23" s="21" t="s">
        <v>46</v>
      </c>
      <c r="H23" s="21" t="s">
        <v>46</v>
      </c>
      <c r="I23" s="21" t="s">
        <v>46</v>
      </c>
      <c r="J23" s="6" t="s">
        <v>46</v>
      </c>
    </row>
    <row r="24" spans="1:10" ht="26.1" customHeight="1">
      <c r="A24" s="56" t="s">
        <v>47</v>
      </c>
      <c r="B24" s="20" t="s">
        <v>57</v>
      </c>
      <c r="C24" s="18">
        <v>842</v>
      </c>
      <c r="D24" s="18">
        <v>263.60000000000002</v>
      </c>
      <c r="E24" s="18">
        <v>130.69999999999999</v>
      </c>
      <c r="F24" s="19">
        <v>0</v>
      </c>
      <c r="G24" s="19">
        <v>0</v>
      </c>
      <c r="H24" s="19">
        <v>0</v>
      </c>
      <c r="I24" s="19">
        <v>0</v>
      </c>
      <c r="J24" s="18">
        <f>C24+D24+E24+F24+G24+H24+I24</f>
        <v>1236.3</v>
      </c>
    </row>
    <row r="25" spans="1:10" ht="26.1" customHeight="1">
      <c r="A25" s="56"/>
      <c r="B25" s="20" t="s">
        <v>58</v>
      </c>
      <c r="C25" s="18">
        <v>100</v>
      </c>
      <c r="D25" s="18">
        <v>100</v>
      </c>
      <c r="E25" s="18">
        <v>100</v>
      </c>
      <c r="F25" s="19">
        <v>0</v>
      </c>
      <c r="G25" s="19">
        <v>0</v>
      </c>
      <c r="H25" s="19">
        <v>0</v>
      </c>
      <c r="I25" s="19">
        <v>0</v>
      </c>
      <c r="J25" s="18">
        <f>C25+D25+E25+F25+G25+H25+I25</f>
        <v>300</v>
      </c>
    </row>
    <row r="26" spans="1:10" ht="24.6" customHeight="1">
      <c r="A26" s="20" t="s">
        <v>48</v>
      </c>
      <c r="B26" s="5" t="s">
        <v>49</v>
      </c>
      <c r="C26" s="6" t="s">
        <v>46</v>
      </c>
      <c r="D26" s="6" t="s">
        <v>46</v>
      </c>
      <c r="E26" s="6" t="s">
        <v>46</v>
      </c>
      <c r="F26" s="21" t="s">
        <v>46</v>
      </c>
      <c r="G26" s="21" t="s">
        <v>46</v>
      </c>
      <c r="H26" s="21" t="s">
        <v>46</v>
      </c>
      <c r="I26" s="21" t="s">
        <v>46</v>
      </c>
      <c r="J26" s="6" t="s">
        <v>46</v>
      </c>
    </row>
    <row r="27" spans="1:10" ht="6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0" ht="15" customHeight="1">
      <c r="A28" s="40" t="s">
        <v>42</v>
      </c>
      <c r="B28" s="40"/>
      <c r="C28" s="40"/>
      <c r="D28" s="15"/>
      <c r="E28" s="15"/>
      <c r="F28" s="15"/>
      <c r="G28" s="15"/>
      <c r="H28" s="15"/>
      <c r="I28" s="15"/>
      <c r="J28" s="15"/>
    </row>
    <row r="29" spans="1:10">
      <c r="A29" s="55" t="s">
        <v>43</v>
      </c>
      <c r="B29" s="55"/>
      <c r="C29" s="55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2">
    <mergeCell ref="F1:J1"/>
    <mergeCell ref="F2:J2"/>
    <mergeCell ref="F3:J3"/>
    <mergeCell ref="A6:J6"/>
    <mergeCell ref="A7:J7"/>
    <mergeCell ref="A28:C28"/>
    <mergeCell ref="A29:C29"/>
    <mergeCell ref="A9:A10"/>
    <mergeCell ref="B9:B10"/>
    <mergeCell ref="C9:J9"/>
    <mergeCell ref="A24:A25"/>
    <mergeCell ref="A27:J27"/>
  </mergeCells>
  <pageMargins left="0.39374999999999999" right="0.39374999999999999" top="0.35" bottom="0.2" header="0.33" footer="0.21"/>
  <pageSetup paperSize="9" scale="88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397</TotalTime>
  <Application>LibreOffice/7.0.4.2$Windows_X86_64 LibreOffice_project/dcf040e67528d9187c66b2379df5ea4407429775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 Общее</vt:lpstr>
      <vt:lpstr>Лист1 (3)</vt:lpstr>
      <vt:lpstr>'Лист1 (3)'!Область_печати</vt:lpstr>
      <vt:lpstr>'ФО Общее'!Область_печати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Windows User</cp:lastModifiedBy>
  <cp:revision>10</cp:revision>
  <cp:lastPrinted>2025-09-12T06:23:22Z</cp:lastPrinted>
  <dcterms:created xsi:type="dcterms:W3CDTF">2006-09-28T05:33:49Z</dcterms:created>
  <dcterms:modified xsi:type="dcterms:W3CDTF">2025-10-01T06:32:17Z</dcterms:modified>
  <dc:language>ru-RU</dc:language>
</cp:coreProperties>
</file>