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Лист1!$A$1:$K$87</definedName>
  </definedNames>
  <calcPr calcId="124519"/>
</workbook>
</file>

<file path=xl/calcChain.xml><?xml version="1.0" encoding="utf-8"?>
<calcChain xmlns="http://schemas.openxmlformats.org/spreadsheetml/2006/main">
  <c r="G49" i="1"/>
  <c r="G18"/>
  <c r="E82"/>
  <c r="F82"/>
  <c r="G82"/>
  <c r="H82"/>
  <c r="I82"/>
  <c r="J82"/>
  <c r="D82"/>
  <c r="K27"/>
  <c r="E29"/>
  <c r="F29"/>
  <c r="G29"/>
  <c r="H29"/>
  <c r="I29"/>
  <c r="J29"/>
  <c r="D29"/>
  <c r="K22"/>
  <c r="E84"/>
  <c r="F84"/>
  <c r="G84"/>
  <c r="H84"/>
  <c r="I84"/>
  <c r="J84"/>
  <c r="D84"/>
  <c r="E86"/>
  <c r="F86"/>
  <c r="G86"/>
  <c r="H86"/>
  <c r="I86"/>
  <c r="J86"/>
  <c r="D86"/>
  <c r="K76"/>
  <c r="K77"/>
  <c r="K78"/>
  <c r="K75"/>
  <c r="K73"/>
  <c r="K71"/>
  <c r="E79"/>
  <c r="F79"/>
  <c r="G79"/>
  <c r="H79"/>
  <c r="I79"/>
  <c r="J79"/>
  <c r="D79"/>
  <c r="K16"/>
  <c r="K17"/>
  <c r="K15"/>
  <c r="E18"/>
  <c r="F18"/>
  <c r="H18"/>
  <c r="I18"/>
  <c r="J18"/>
  <c r="D18"/>
  <c r="E85"/>
  <c r="F85"/>
  <c r="G85"/>
  <c r="H85"/>
  <c r="I85"/>
  <c r="J85"/>
  <c r="D85"/>
  <c r="E83"/>
  <c r="F83"/>
  <c r="G83"/>
  <c r="H83"/>
  <c r="I83"/>
  <c r="J83"/>
  <c r="D83"/>
  <c r="K64"/>
  <c r="K65"/>
  <c r="K66"/>
  <c r="K63"/>
  <c r="H67"/>
  <c r="I67"/>
  <c r="J67"/>
  <c r="E67"/>
  <c r="F67"/>
  <c r="H49"/>
  <c r="I49"/>
  <c r="J49"/>
  <c r="E49"/>
  <c r="F49"/>
  <c r="D49"/>
  <c r="K41"/>
  <c r="K42"/>
  <c r="K43"/>
  <c r="K40"/>
  <c r="K33"/>
  <c r="K34"/>
  <c r="K35"/>
  <c r="K32"/>
  <c r="K25"/>
  <c r="H36"/>
  <c r="I36"/>
  <c r="J36"/>
  <c r="G36"/>
  <c r="E36"/>
  <c r="F36"/>
  <c r="D36"/>
  <c r="G67"/>
  <c r="D67"/>
  <c r="J60"/>
  <c r="I60"/>
  <c r="H60"/>
  <c r="G60"/>
  <c r="F60"/>
  <c r="E60"/>
  <c r="D60"/>
  <c r="K59"/>
  <c r="K58"/>
  <c r="K57"/>
  <c r="K56"/>
  <c r="E53"/>
  <c r="F53"/>
  <c r="G53"/>
  <c r="H53"/>
  <c r="I53"/>
  <c r="J53"/>
  <c r="D53"/>
  <c r="K52"/>
  <c r="K53" s="1"/>
  <c r="K48"/>
  <c r="K47"/>
  <c r="K46"/>
  <c r="K45"/>
  <c r="K28"/>
  <c r="J11"/>
  <c r="K23"/>
  <c r="F11" l="1"/>
  <c r="H11"/>
  <c r="K79"/>
  <c r="E11"/>
  <c r="K36"/>
  <c r="K18"/>
  <c r="K29"/>
  <c r="I11"/>
  <c r="K49"/>
  <c r="G11"/>
  <c r="K67"/>
  <c r="D11"/>
  <c r="K60"/>
  <c r="K11" l="1"/>
</calcChain>
</file>

<file path=xl/sharedStrings.xml><?xml version="1.0" encoding="utf-8"?>
<sst xmlns="http://schemas.openxmlformats.org/spreadsheetml/2006/main" count="135" uniqueCount="74">
  <si>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</si>
  <si>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</si>
  <si>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</si>
  <si>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</si>
  <si>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</si>
  <si>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</si>
  <si>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</si>
  <si>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</si>
  <si>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</si>
  <si>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</si>
  <si>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</si>
  <si>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</si>
  <si>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в т.ч. за счет бюджета МО ЗАТО г. Радужный:</t>
  </si>
  <si>
    <t>1</t>
  </si>
  <si>
    <t>Развитие и обеспечение функционирования муниципального сегмента СМЭВ</t>
  </si>
  <si>
    <t>Бюджет МО ЗАТО г. Радужный, в том числе:</t>
  </si>
  <si>
    <t>Администрация</t>
  </si>
  <si>
    <t>КУМИ</t>
  </si>
  <si>
    <t>Итого по годам:</t>
  </si>
  <si>
    <t>Развитие и техническая поддержка официального сайта муниципального образования ЗАТО г. Радужный Владимирской области</t>
  </si>
  <si>
    <t>СНД</t>
  </si>
  <si>
    <t>2</t>
  </si>
  <si>
    <t>2.1. Администрирование официального сайта МО ЗАТО г. Радужный</t>
  </si>
  <si>
    <t>2.2. Наполнение информацией официального сайта МО ЗАТО г. Радужный</t>
  </si>
  <si>
    <t>2.3. Покупка, продление и сопровождение программного обеспечения для обеспечения функционирования офиц.сайта МО ЗАТО г. Радужный</t>
  </si>
  <si>
    <t>Приобретение и сопровождение лицензионного общесистемного и прикладного программного обеспечения</t>
  </si>
  <si>
    <t>Финансовое управление</t>
  </si>
  <si>
    <t>3</t>
  </si>
  <si>
    <t>4</t>
  </si>
  <si>
    <t>Приобретение, обновление и содержание средств вычислительной, периферийной техники и средств связи</t>
  </si>
  <si>
    <t>4.1. Обновление и содержание средств вычислительной, периферийной техники и средств связи</t>
  </si>
  <si>
    <t>4.2. Приобретение средств вычислительной, периферийной техники и средств связи</t>
  </si>
  <si>
    <t>5</t>
  </si>
  <si>
    <t>6</t>
  </si>
  <si>
    <t>7</t>
  </si>
  <si>
    <t>8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</si>
  <si>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</si>
  <si>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8.1. Приобретение оборудования и программного обеспечения для обеспечения информационной безопасности</t>
  </si>
  <si>
    <t>8.2. Аттестация рабочих мест, разработка пакета организационно-распорядительной документации, разработка модели угроз</t>
  </si>
  <si>
    <t>Итого по учреждениям:</t>
  </si>
  <si>
    <t>Финансовое обеспечение комплекса процессных мероприятий</t>
  </si>
  <si>
    <t>70204100540120240244</t>
  </si>
  <si>
    <t>76704100540120240244</t>
  </si>
  <si>
    <t>70104100540120250244</t>
  </si>
  <si>
    <t>70204100540120260244</t>
  </si>
  <si>
    <t>70104100540120260244</t>
  </si>
  <si>
    <t>76704100540120260244</t>
  </si>
  <si>
    <t>79204100540120260244</t>
  </si>
  <si>
    <t>70204100540120270244</t>
  </si>
  <si>
    <t>70104100540120270244</t>
  </si>
  <si>
    <t>76704100540120270244</t>
  </si>
  <si>
    <t>79204100540120270244</t>
  </si>
  <si>
    <t>70204100540120280244</t>
  </si>
  <si>
    <t>70204100540120290244</t>
  </si>
  <si>
    <t>70104100540120290244</t>
  </si>
  <si>
    <t>76704100540120290244</t>
  </si>
  <si>
    <t>79204100540120290244</t>
  </si>
  <si>
    <t>70204100540120300244</t>
  </si>
  <si>
    <t>70104100540120300244</t>
  </si>
  <si>
    <t>76704100540120300244</t>
  </si>
  <si>
    <t>79204100540120300244</t>
  </si>
  <si>
    <t>70204100540120310244</t>
  </si>
  <si>
    <t>Обеспечение доступа к сети Интернет администрации и ее структурных подразделений</t>
  </si>
  <si>
    <t>Обеспечение администрации и ее структурных подразделений справочно-правовыми системами</t>
  </si>
  <si>
    <t>Обеспечение администрации и ее структурных подразделений средствами связи</t>
  </si>
  <si>
    <t>8.3. Приобретение средств антивирусной защиты</t>
  </si>
  <si>
    <t>70104100540120310244</t>
  </si>
  <si>
    <t>76704100540120310244</t>
  </si>
  <si>
    <t>79204100540120310244</t>
  </si>
  <si>
    <t>Управление образования</t>
  </si>
  <si>
    <t>77004100540120240244</t>
  </si>
  <si>
    <t>70204100540120250244</t>
  </si>
  <si>
    <t>Приложение №2</t>
  </si>
  <si>
    <t>от  " 19 " июня 2026 № 778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</si>
</sst>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view="pageBreakPreview" zoomScale="130" zoomScaleSheetLayoutView="130" workbookViewId="0">
      <selection activeCell="H4" sqref="H4:K4"/>
    </sheetView>
  </sheetViews>
  <sheetFormatPr defaultRowHeight="15"/>
  <cols>
    <col min="1" max="1" width="4" customWidth="1"/>
    <col min="2" max="2" width="27.85546875" customWidth="1"/>
    <col min="3" max="3" width="22.42578125" customWidth="1"/>
    <col min="4" max="4" width="11.5703125" customWidth="1"/>
    <col min="5" max="5" width="11.5703125" style="14" customWidth="1"/>
    <col min="6" max="7" width="11.5703125" customWidth="1"/>
    <col min="8" max="8" width="12.42578125" customWidth="1"/>
    <col min="9" max="10" width="9.28515625" bestFit="1" customWidth="1"/>
    <col min="11" max="11" width="12.28515625" customWidth="1"/>
  </cols>
  <sheetData>
    <row r="1" spans="1:11">
      <c r="H1" s="26" t="s">
        <v>72</v>
      </c>
      <c r="I1" s="26"/>
      <c r="J1" s="26"/>
      <c r="K1" s="26"/>
    </row>
    <row r="2" spans="1:11">
      <c r="H2" s="26" t="s">
        <v>8</v>
      </c>
      <c r="I2" s="26"/>
      <c r="J2" s="26"/>
      <c r="K2" s="26"/>
    </row>
    <row r="3" spans="1:11">
      <c r="H3" s="26" t="s">
        <v>9</v>
      </c>
      <c r="I3" s="26"/>
      <c r="J3" s="26"/>
      <c r="K3" s="26"/>
    </row>
    <row r="4" spans="1:11">
      <c r="H4" s="27" t="s">
        <v>73</v>
      </c>
      <c r="I4" s="27"/>
      <c r="J4" s="27"/>
      <c r="K4" s="27"/>
    </row>
    <row r="5" spans="1:11" ht="9" customHeight="1">
      <c r="A5" s="2"/>
      <c r="B5" s="2"/>
      <c r="C5" s="2"/>
      <c r="D5" s="2"/>
      <c r="E5" s="15"/>
      <c r="F5" s="2"/>
      <c r="G5" s="2"/>
      <c r="H5" s="10"/>
      <c r="I5" s="10"/>
      <c r="J5" s="10"/>
      <c r="K5" s="10"/>
    </row>
    <row r="6" spans="1:11" ht="15.75">
      <c r="A6" s="34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8.25" customHeight="1">
      <c r="A7" s="3"/>
      <c r="B7" s="3"/>
      <c r="C7" s="3"/>
      <c r="D7" s="3"/>
      <c r="E7" s="16"/>
      <c r="F7" s="3"/>
      <c r="G7" s="2"/>
      <c r="H7" s="2"/>
      <c r="I7" s="2"/>
      <c r="J7" s="2"/>
      <c r="K7" s="2"/>
    </row>
    <row r="8" spans="1:11" ht="45" customHeight="1">
      <c r="A8" s="28" t="s">
        <v>0</v>
      </c>
      <c r="B8" s="28" t="s">
        <v>1</v>
      </c>
      <c r="C8" s="28" t="s">
        <v>2</v>
      </c>
      <c r="D8" s="28" t="s">
        <v>3</v>
      </c>
      <c r="E8" s="28"/>
      <c r="F8" s="28"/>
      <c r="G8" s="28"/>
      <c r="H8" s="28"/>
      <c r="I8" s="28"/>
      <c r="J8" s="28"/>
      <c r="K8" s="28"/>
    </row>
    <row r="9" spans="1:11" ht="18" customHeight="1">
      <c r="A9" s="28"/>
      <c r="B9" s="28"/>
      <c r="C9" s="28"/>
      <c r="D9" s="17" t="s">
        <v>4</v>
      </c>
      <c r="E9" s="17" t="s">
        <v>5</v>
      </c>
      <c r="F9" s="4" t="s">
        <v>6</v>
      </c>
      <c r="G9" s="4">
        <v>2027</v>
      </c>
      <c r="H9" s="4">
        <v>2028</v>
      </c>
      <c r="I9" s="17">
        <v>2029</v>
      </c>
      <c r="J9" s="17">
        <v>2030</v>
      </c>
      <c r="K9" s="17" t="s">
        <v>7</v>
      </c>
    </row>
    <row r="10" spans="1:11" ht="21" customHeight="1">
      <c r="A10" s="29" t="s">
        <v>10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7.25" customHeight="1">
      <c r="A11" s="30" t="s">
        <v>11</v>
      </c>
      <c r="B11" s="30"/>
      <c r="C11" s="30"/>
      <c r="D11" s="12">
        <f t="shared" ref="D11:J11" si="0">D18+D29+D36+D49+D53+D60+D67+D79</f>
        <v>3059.0076800000002</v>
      </c>
      <c r="E11" s="12">
        <f t="shared" si="0"/>
        <v>2850.7726899999998</v>
      </c>
      <c r="F11" s="9">
        <f t="shared" si="0"/>
        <v>3050.0701099999997</v>
      </c>
      <c r="G11" s="9">
        <f t="shared" si="0"/>
        <v>1704.84</v>
      </c>
      <c r="H11" s="9">
        <f t="shared" si="0"/>
        <v>1767.3210000000001</v>
      </c>
      <c r="I11" s="12">
        <f t="shared" si="0"/>
        <v>0</v>
      </c>
      <c r="J11" s="12">
        <f t="shared" si="0"/>
        <v>0</v>
      </c>
      <c r="K11" s="12">
        <f>D11+E11+F11+G11+H11+I11+J11</f>
        <v>12432.011480000001</v>
      </c>
    </row>
    <row r="12" spans="1:11" ht="15" customHeight="1">
      <c r="A12" s="25" t="s">
        <v>12</v>
      </c>
      <c r="B12" s="25"/>
      <c r="C12" s="25"/>
      <c r="D12" s="12"/>
      <c r="E12" s="12"/>
      <c r="F12" s="12"/>
      <c r="G12" s="12"/>
      <c r="H12" s="12"/>
      <c r="I12" s="12"/>
      <c r="J12" s="12"/>
      <c r="K12" s="12"/>
    </row>
    <row r="13" spans="1:11" ht="15" customHeight="1">
      <c r="A13" s="31" t="s">
        <v>13</v>
      </c>
      <c r="B13" s="30" t="s">
        <v>14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" customHeight="1">
      <c r="A14" s="31"/>
      <c r="B14" s="25" t="s">
        <v>15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5" customHeight="1">
      <c r="A15" s="31"/>
      <c r="B15" s="22" t="s">
        <v>16</v>
      </c>
      <c r="C15" s="23" t="s">
        <v>41</v>
      </c>
      <c r="D15" s="19">
        <v>109.8528</v>
      </c>
      <c r="E15" s="18">
        <v>100.9212</v>
      </c>
      <c r="F15" s="5">
        <v>109.40326</v>
      </c>
      <c r="G15" s="5">
        <v>105</v>
      </c>
      <c r="H15" s="5">
        <v>105</v>
      </c>
      <c r="I15" s="19">
        <v>0</v>
      </c>
      <c r="J15" s="19">
        <v>0</v>
      </c>
      <c r="K15" s="19">
        <f>D15+E15+F15+G15+H15+I15+J15</f>
        <v>530.17725999999993</v>
      </c>
    </row>
    <row r="16" spans="1:11" ht="15" customHeight="1">
      <c r="A16" s="31"/>
      <c r="B16" s="22" t="s">
        <v>17</v>
      </c>
      <c r="C16" s="23" t="s">
        <v>42</v>
      </c>
      <c r="D16" s="19">
        <v>146.0436</v>
      </c>
      <c r="E16" s="19">
        <v>147.7296</v>
      </c>
      <c r="F16" s="5">
        <v>150</v>
      </c>
      <c r="G16" s="5">
        <v>0</v>
      </c>
      <c r="H16" s="5">
        <v>0</v>
      </c>
      <c r="I16" s="19">
        <v>0</v>
      </c>
      <c r="J16" s="19">
        <v>0</v>
      </c>
      <c r="K16" s="19">
        <f t="shared" ref="K16:K18" si="1">D16+E16+F16+G16+H16+I16+J16</f>
        <v>443.77319999999997</v>
      </c>
    </row>
    <row r="17" spans="1:11" ht="15" customHeight="1">
      <c r="A17" s="31"/>
      <c r="B17" s="22" t="s">
        <v>69</v>
      </c>
      <c r="C17" s="23" t="s">
        <v>70</v>
      </c>
      <c r="D17" s="19">
        <v>125.70480000000001</v>
      </c>
      <c r="E17" s="19">
        <v>147.7296</v>
      </c>
      <c r="F17" s="5">
        <v>156.55000000000001</v>
      </c>
      <c r="G17" s="5">
        <v>156.55000000000001</v>
      </c>
      <c r="H17" s="5">
        <v>156.55000000000001</v>
      </c>
      <c r="I17" s="19">
        <v>0</v>
      </c>
      <c r="J17" s="19">
        <v>0</v>
      </c>
      <c r="K17" s="19">
        <f t="shared" si="1"/>
        <v>743.08439999999996</v>
      </c>
    </row>
    <row r="18" spans="1:11">
      <c r="A18" s="32" t="s">
        <v>18</v>
      </c>
      <c r="B18" s="32"/>
      <c r="C18" s="32"/>
      <c r="D18" s="19">
        <f>D15+D16+D17</f>
        <v>381.60120000000001</v>
      </c>
      <c r="E18" s="19">
        <f t="shared" ref="E18:J18" si="2">E15+E16+E17</f>
        <v>396.38040000000001</v>
      </c>
      <c r="F18" s="5">
        <f t="shared" si="2"/>
        <v>415.95326</v>
      </c>
      <c r="G18" s="5">
        <f t="shared" si="2"/>
        <v>261.55</v>
      </c>
      <c r="H18" s="5">
        <f t="shared" si="2"/>
        <v>261.55</v>
      </c>
      <c r="I18" s="19">
        <f t="shared" si="2"/>
        <v>0</v>
      </c>
      <c r="J18" s="19">
        <f t="shared" si="2"/>
        <v>0</v>
      </c>
      <c r="K18" s="19">
        <f t="shared" si="1"/>
        <v>1717.03486</v>
      </c>
    </row>
    <row r="19" spans="1:11">
      <c r="A19" s="31" t="s">
        <v>21</v>
      </c>
      <c r="B19" s="30" t="s">
        <v>19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1:11">
      <c r="A20" s="31"/>
      <c r="B20" s="25" t="s">
        <v>15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11">
      <c r="A21" s="31"/>
      <c r="B21" s="25" t="s">
        <v>22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1:11">
      <c r="A22" s="31"/>
      <c r="B22" s="22" t="s">
        <v>16</v>
      </c>
      <c r="C22" s="23" t="s">
        <v>71</v>
      </c>
      <c r="D22" s="19">
        <v>0</v>
      </c>
      <c r="E22" s="19">
        <v>96</v>
      </c>
      <c r="F22" s="5">
        <v>96</v>
      </c>
      <c r="G22" s="5">
        <v>96</v>
      </c>
      <c r="H22" s="5">
        <v>96</v>
      </c>
      <c r="I22" s="19">
        <v>0</v>
      </c>
      <c r="J22" s="19">
        <v>0</v>
      </c>
      <c r="K22" s="19">
        <f>D22+E22+F22+G22+H22+I22+J22</f>
        <v>384</v>
      </c>
    </row>
    <row r="23" spans="1:11" ht="15" customHeight="1">
      <c r="A23" s="31"/>
      <c r="B23" s="24" t="s">
        <v>20</v>
      </c>
      <c r="C23" s="23" t="s">
        <v>43</v>
      </c>
      <c r="D23" s="19">
        <v>96</v>
      </c>
      <c r="E23" s="19">
        <v>0</v>
      </c>
      <c r="F23" s="5">
        <v>0</v>
      </c>
      <c r="G23" s="5">
        <v>0</v>
      </c>
      <c r="H23" s="5">
        <v>0</v>
      </c>
      <c r="I23" s="19">
        <v>0</v>
      </c>
      <c r="J23" s="19">
        <v>0</v>
      </c>
      <c r="K23" s="19">
        <f>D23+E23+F23+G23+H23+I23+J23</f>
        <v>96</v>
      </c>
    </row>
    <row r="24" spans="1:11">
      <c r="A24" s="31"/>
      <c r="B24" s="25" t="s">
        <v>23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31"/>
      <c r="B25" s="24" t="s">
        <v>20</v>
      </c>
      <c r="C25" s="23" t="s">
        <v>43</v>
      </c>
      <c r="D25" s="19">
        <v>498</v>
      </c>
      <c r="E25" s="19">
        <v>0</v>
      </c>
      <c r="F25" s="5">
        <v>0</v>
      </c>
      <c r="G25" s="5">
        <v>0</v>
      </c>
      <c r="H25" s="5">
        <v>0</v>
      </c>
      <c r="I25" s="19">
        <v>0</v>
      </c>
      <c r="J25" s="19">
        <v>0</v>
      </c>
      <c r="K25" s="19">
        <f>D25+E25+F25+G25+H25+I25+J25</f>
        <v>498</v>
      </c>
    </row>
    <row r="26" spans="1:11">
      <c r="A26" s="31"/>
      <c r="B26" s="25" t="s">
        <v>24</v>
      </c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31"/>
      <c r="B27" s="22" t="s">
        <v>16</v>
      </c>
      <c r="C27" s="23" t="s">
        <v>71</v>
      </c>
      <c r="D27" s="19">
        <v>0</v>
      </c>
      <c r="E27" s="19">
        <v>147.88999999999999</v>
      </c>
      <c r="F27" s="5">
        <v>150</v>
      </c>
      <c r="G27" s="5">
        <v>150</v>
      </c>
      <c r="H27" s="5">
        <v>150</v>
      </c>
      <c r="I27" s="19">
        <v>0</v>
      </c>
      <c r="J27" s="19">
        <v>0</v>
      </c>
      <c r="K27" s="19">
        <f>D27+E27+F27+G27+H27+I27+J27</f>
        <v>597.89</v>
      </c>
    </row>
    <row r="28" spans="1:11">
      <c r="A28" s="31"/>
      <c r="B28" s="24" t="s">
        <v>20</v>
      </c>
      <c r="C28" s="23" t="s">
        <v>43</v>
      </c>
      <c r="D28" s="19">
        <v>135.02853999999999</v>
      </c>
      <c r="E28" s="19">
        <v>0</v>
      </c>
      <c r="F28" s="5">
        <v>0</v>
      </c>
      <c r="G28" s="5">
        <v>0</v>
      </c>
      <c r="H28" s="5">
        <v>0</v>
      </c>
      <c r="I28" s="19">
        <v>0</v>
      </c>
      <c r="J28" s="19">
        <v>0</v>
      </c>
      <c r="K28" s="19">
        <f>D28+E28+F28+G28+H28+I28+J28</f>
        <v>135.02853999999999</v>
      </c>
    </row>
    <row r="29" spans="1:11">
      <c r="A29" s="32" t="s">
        <v>18</v>
      </c>
      <c r="B29" s="32"/>
      <c r="C29" s="32"/>
      <c r="D29" s="19">
        <f>D22+D23+D25+D27+D28</f>
        <v>729.02854000000002</v>
      </c>
      <c r="E29" s="19">
        <f t="shared" ref="E29:K29" si="3">E22+E23+E25+E27+E28</f>
        <v>243.89</v>
      </c>
      <c r="F29" s="5">
        <f t="shared" si="3"/>
        <v>246</v>
      </c>
      <c r="G29" s="5">
        <f t="shared" si="3"/>
        <v>246</v>
      </c>
      <c r="H29" s="5">
        <f t="shared" si="3"/>
        <v>246</v>
      </c>
      <c r="I29" s="19">
        <f t="shared" si="3"/>
        <v>0</v>
      </c>
      <c r="J29" s="19">
        <f t="shared" si="3"/>
        <v>0</v>
      </c>
      <c r="K29" s="19">
        <f t="shared" si="3"/>
        <v>1710.9185399999999</v>
      </c>
    </row>
    <row r="30" spans="1:11">
      <c r="A30" s="31" t="s">
        <v>27</v>
      </c>
      <c r="B30" s="30" t="s">
        <v>25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31"/>
      <c r="B31" s="25" t="s">
        <v>15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1">
      <c r="A32" s="31"/>
      <c r="B32" s="22" t="s">
        <v>16</v>
      </c>
      <c r="C32" s="23" t="s">
        <v>44</v>
      </c>
      <c r="D32" s="19">
        <v>62.647500000000001</v>
      </c>
      <c r="E32" s="19">
        <v>78.998000000000005</v>
      </c>
      <c r="F32" s="5">
        <v>152</v>
      </c>
      <c r="G32" s="5">
        <v>152</v>
      </c>
      <c r="H32" s="5">
        <v>152</v>
      </c>
      <c r="I32" s="19">
        <v>0</v>
      </c>
      <c r="J32" s="19">
        <v>0</v>
      </c>
      <c r="K32" s="19">
        <f>D32+E32+F32+G32+H32+I32+J32</f>
        <v>597.64549999999997</v>
      </c>
    </row>
    <row r="33" spans="1:11">
      <c r="A33" s="31"/>
      <c r="B33" s="22" t="s">
        <v>20</v>
      </c>
      <c r="C33" s="23" t="s">
        <v>45</v>
      </c>
      <c r="D33" s="19">
        <v>12.3</v>
      </c>
      <c r="E33" s="19">
        <v>32.825000000000003</v>
      </c>
      <c r="F33" s="5">
        <v>20.3</v>
      </c>
      <c r="G33" s="5">
        <v>0</v>
      </c>
      <c r="H33" s="5">
        <v>0</v>
      </c>
      <c r="I33" s="19">
        <v>0</v>
      </c>
      <c r="J33" s="19">
        <v>0</v>
      </c>
      <c r="K33" s="19">
        <f t="shared" ref="K33:K36" si="4">D33+E33+F33+G33+H33+I33+J33</f>
        <v>65.424999999999997</v>
      </c>
    </row>
    <row r="34" spans="1:11">
      <c r="A34" s="31"/>
      <c r="B34" s="22" t="s">
        <v>17</v>
      </c>
      <c r="C34" s="23" t="s">
        <v>46</v>
      </c>
      <c r="D34" s="19">
        <v>41.465000000000003</v>
      </c>
      <c r="E34" s="19">
        <v>52.87</v>
      </c>
      <c r="F34" s="5">
        <v>106.5</v>
      </c>
      <c r="G34" s="5">
        <v>0</v>
      </c>
      <c r="H34" s="5">
        <v>0</v>
      </c>
      <c r="I34" s="19">
        <v>0</v>
      </c>
      <c r="J34" s="19">
        <v>0</v>
      </c>
      <c r="K34" s="19">
        <f t="shared" si="4"/>
        <v>200.83500000000001</v>
      </c>
    </row>
    <row r="35" spans="1:11">
      <c r="A35" s="31"/>
      <c r="B35" s="22" t="s">
        <v>26</v>
      </c>
      <c r="C35" s="23" t="s">
        <v>47</v>
      </c>
      <c r="D35" s="20">
        <v>253.32</v>
      </c>
      <c r="E35" s="20">
        <v>212.821</v>
      </c>
      <c r="F35" s="6">
        <v>306.75</v>
      </c>
      <c r="G35" s="5">
        <v>5.6079999999999997</v>
      </c>
      <c r="H35" s="5">
        <v>8.0890000000000004</v>
      </c>
      <c r="I35" s="19">
        <v>0</v>
      </c>
      <c r="J35" s="19">
        <v>0</v>
      </c>
      <c r="K35" s="19">
        <f t="shared" si="4"/>
        <v>786.58799999999997</v>
      </c>
    </row>
    <row r="36" spans="1:11">
      <c r="A36" s="32" t="s">
        <v>18</v>
      </c>
      <c r="B36" s="32"/>
      <c r="C36" s="32"/>
      <c r="D36" s="19">
        <f>D32+D33+D34+D35</f>
        <v>369.73250000000002</v>
      </c>
      <c r="E36" s="19">
        <f t="shared" ref="E36:F36" si="5">E32+E33+E34+E35</f>
        <v>377.51400000000001</v>
      </c>
      <c r="F36" s="5">
        <f t="shared" si="5"/>
        <v>585.54999999999995</v>
      </c>
      <c r="G36" s="5">
        <f>G32+G33+G34+G35</f>
        <v>157.608</v>
      </c>
      <c r="H36" s="5">
        <f t="shared" ref="H36:J36" si="6">H32+H33+H34+H35</f>
        <v>160.089</v>
      </c>
      <c r="I36" s="19">
        <f t="shared" si="6"/>
        <v>0</v>
      </c>
      <c r="J36" s="19">
        <f t="shared" si="6"/>
        <v>0</v>
      </c>
      <c r="K36" s="19">
        <f t="shared" si="4"/>
        <v>1650.4934999999998</v>
      </c>
    </row>
    <row r="37" spans="1:11">
      <c r="A37" s="31" t="s">
        <v>28</v>
      </c>
      <c r="B37" s="30" t="s">
        <v>29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31"/>
      <c r="B38" s="25" t="s">
        <v>15</v>
      </c>
      <c r="C38" s="25"/>
      <c r="D38" s="25"/>
      <c r="E38" s="25"/>
      <c r="F38" s="25"/>
      <c r="G38" s="25"/>
      <c r="H38" s="25"/>
      <c r="I38" s="25"/>
      <c r="J38" s="25"/>
      <c r="K38" s="25"/>
    </row>
    <row r="39" spans="1:11">
      <c r="A39" s="31"/>
      <c r="B39" s="25" t="s">
        <v>30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1">
      <c r="A40" s="31"/>
      <c r="B40" s="22" t="s">
        <v>16</v>
      </c>
      <c r="C40" s="23" t="s">
        <v>48</v>
      </c>
      <c r="D40" s="19">
        <v>139.13747000000001</v>
      </c>
      <c r="E40" s="19">
        <v>107.47</v>
      </c>
      <c r="F40" s="5">
        <v>116</v>
      </c>
      <c r="G40" s="5">
        <v>116</v>
      </c>
      <c r="H40" s="5">
        <v>116</v>
      </c>
      <c r="I40" s="19">
        <v>0</v>
      </c>
      <c r="J40" s="19">
        <v>0</v>
      </c>
      <c r="K40" s="19">
        <f>D40+E40+F40+G40+H40+I40+J40</f>
        <v>594.60747000000003</v>
      </c>
    </row>
    <row r="41" spans="1:11">
      <c r="A41" s="31"/>
      <c r="B41" s="22" t="s">
        <v>20</v>
      </c>
      <c r="C41" s="23" t="s">
        <v>49</v>
      </c>
      <c r="D41" s="19">
        <v>33.441470000000002</v>
      </c>
      <c r="E41" s="19">
        <v>30</v>
      </c>
      <c r="F41" s="5">
        <v>30</v>
      </c>
      <c r="G41" s="5">
        <v>0</v>
      </c>
      <c r="H41" s="5">
        <v>0</v>
      </c>
      <c r="I41" s="19">
        <v>0</v>
      </c>
      <c r="J41" s="19">
        <v>0</v>
      </c>
      <c r="K41" s="19">
        <f t="shared" ref="K41:K43" si="7">D41+E41+F41+G41+H41+I41+J41</f>
        <v>93.44147000000001</v>
      </c>
    </row>
    <row r="42" spans="1:11">
      <c r="A42" s="31"/>
      <c r="B42" s="22" t="s">
        <v>17</v>
      </c>
      <c r="C42" s="23" t="s">
        <v>50</v>
      </c>
      <c r="D42" s="19">
        <v>67.2</v>
      </c>
      <c r="E42" s="19">
        <v>161.18368000000001</v>
      </c>
      <c r="F42" s="5">
        <v>134.38999999999999</v>
      </c>
      <c r="G42" s="5">
        <v>0</v>
      </c>
      <c r="H42" s="5">
        <v>0</v>
      </c>
      <c r="I42" s="19">
        <v>0</v>
      </c>
      <c r="J42" s="19">
        <v>0</v>
      </c>
      <c r="K42" s="19">
        <f t="shared" si="7"/>
        <v>362.77368000000001</v>
      </c>
    </row>
    <row r="43" spans="1:11">
      <c r="A43" s="31"/>
      <c r="B43" s="22" t="s">
        <v>26</v>
      </c>
      <c r="C43" s="23" t="s">
        <v>51</v>
      </c>
      <c r="D43" s="20">
        <v>18.78</v>
      </c>
      <c r="E43" s="20">
        <v>17.268999999999998</v>
      </c>
      <c r="F43" s="6">
        <v>225</v>
      </c>
      <c r="G43" s="5">
        <v>0</v>
      </c>
      <c r="H43" s="5">
        <v>0</v>
      </c>
      <c r="I43" s="19">
        <v>0</v>
      </c>
      <c r="J43" s="19">
        <v>0</v>
      </c>
      <c r="K43" s="19">
        <f t="shared" si="7"/>
        <v>261.04899999999998</v>
      </c>
    </row>
    <row r="44" spans="1:11">
      <c r="A44" s="31"/>
      <c r="B44" s="25" t="s">
        <v>31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11">
      <c r="A45" s="31"/>
      <c r="B45" s="22" t="s">
        <v>16</v>
      </c>
      <c r="C45" s="23" t="s">
        <v>48</v>
      </c>
      <c r="D45" s="19">
        <v>160.38</v>
      </c>
      <c r="E45" s="19">
        <v>83.53</v>
      </c>
      <c r="F45" s="5">
        <v>0</v>
      </c>
      <c r="G45" s="5">
        <v>0</v>
      </c>
      <c r="H45" s="5">
        <v>0</v>
      </c>
      <c r="I45" s="19">
        <v>0</v>
      </c>
      <c r="J45" s="19">
        <v>0</v>
      </c>
      <c r="K45" s="19">
        <f>D45+E45+F45+G45+H45+I45+J45</f>
        <v>243.91</v>
      </c>
    </row>
    <row r="46" spans="1:11">
      <c r="A46" s="31"/>
      <c r="B46" s="22" t="s">
        <v>20</v>
      </c>
      <c r="C46" s="23" t="s">
        <v>49</v>
      </c>
      <c r="D46" s="19">
        <v>0</v>
      </c>
      <c r="E46" s="19">
        <v>123.19</v>
      </c>
      <c r="F46" s="5">
        <v>0</v>
      </c>
      <c r="G46" s="5">
        <v>0</v>
      </c>
      <c r="H46" s="5">
        <v>0</v>
      </c>
      <c r="I46" s="19">
        <v>0</v>
      </c>
      <c r="J46" s="19">
        <v>0</v>
      </c>
      <c r="K46" s="19">
        <f t="shared" ref="K46:K48" si="8">D46+E46+F46+G46+H46+I46+J46</f>
        <v>123.19</v>
      </c>
    </row>
    <row r="47" spans="1:11">
      <c r="A47" s="31"/>
      <c r="B47" s="22" t="s">
        <v>17</v>
      </c>
      <c r="C47" s="23" t="s">
        <v>50</v>
      </c>
      <c r="D47" s="19">
        <v>0</v>
      </c>
      <c r="E47" s="19">
        <v>142.15</v>
      </c>
      <c r="F47" s="5">
        <v>0</v>
      </c>
      <c r="G47" s="5">
        <v>0</v>
      </c>
      <c r="H47" s="5">
        <v>0</v>
      </c>
      <c r="I47" s="19">
        <v>0</v>
      </c>
      <c r="J47" s="19">
        <v>0</v>
      </c>
      <c r="K47" s="19">
        <f t="shared" si="8"/>
        <v>142.15</v>
      </c>
    </row>
    <row r="48" spans="1:11">
      <c r="A48" s="31"/>
      <c r="B48" s="22" t="s">
        <v>26</v>
      </c>
      <c r="C48" s="23" t="s">
        <v>51</v>
      </c>
      <c r="D48" s="20">
        <v>0</v>
      </c>
      <c r="E48" s="20">
        <v>0</v>
      </c>
      <c r="F48" s="6">
        <v>100.5</v>
      </c>
      <c r="G48" s="5">
        <v>0</v>
      </c>
      <c r="H48" s="5">
        <v>0</v>
      </c>
      <c r="I48" s="19">
        <v>0</v>
      </c>
      <c r="J48" s="19">
        <v>0</v>
      </c>
      <c r="K48" s="19">
        <f t="shared" si="8"/>
        <v>100.5</v>
      </c>
    </row>
    <row r="49" spans="1:11">
      <c r="A49" s="32" t="s">
        <v>18</v>
      </c>
      <c r="B49" s="32"/>
      <c r="C49" s="32"/>
      <c r="D49" s="19">
        <f>D40+D41+D42+D43+D45+D46+D47+D48</f>
        <v>418.93894</v>
      </c>
      <c r="E49" s="19">
        <f t="shared" ref="E49:F49" si="9">E40+E41+E42+E43+E45+E46+E47+E48</f>
        <v>664.7926799999999</v>
      </c>
      <c r="F49" s="5">
        <f t="shared" si="9"/>
        <v>605.89</v>
      </c>
      <c r="G49" s="5">
        <f>G40+G41+G42+G43+G45+G46+G47+G48</f>
        <v>116</v>
      </c>
      <c r="H49" s="5">
        <f t="shared" ref="H49:J49" si="10">H40+H41+H42+H43+H45+H46+H47+H48</f>
        <v>116</v>
      </c>
      <c r="I49" s="19">
        <f t="shared" si="10"/>
        <v>0</v>
      </c>
      <c r="J49" s="19">
        <f t="shared" si="10"/>
        <v>0</v>
      </c>
      <c r="K49" s="19">
        <f>D49+E49+F49+G49+H49+I49+J49</f>
        <v>1921.6216199999999</v>
      </c>
    </row>
    <row r="50" spans="1:11" ht="15" customHeight="1">
      <c r="A50" s="31" t="s">
        <v>32</v>
      </c>
      <c r="B50" s="30" t="s">
        <v>63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1:11">
      <c r="A51" s="31"/>
      <c r="B51" s="25" t="s">
        <v>15</v>
      </c>
      <c r="C51" s="25"/>
      <c r="D51" s="25"/>
      <c r="E51" s="25"/>
      <c r="F51" s="25"/>
      <c r="G51" s="25"/>
      <c r="H51" s="25"/>
      <c r="I51" s="25"/>
      <c r="J51" s="25"/>
      <c r="K51" s="25"/>
    </row>
    <row r="52" spans="1:11">
      <c r="A52" s="31"/>
      <c r="B52" s="22" t="s">
        <v>16</v>
      </c>
      <c r="C52" s="23" t="s">
        <v>52</v>
      </c>
      <c r="D52" s="19">
        <v>231</v>
      </c>
      <c r="E52" s="19">
        <v>277.2</v>
      </c>
      <c r="F52" s="5">
        <v>297</v>
      </c>
      <c r="G52" s="5">
        <v>297</v>
      </c>
      <c r="H52" s="5">
        <v>297</v>
      </c>
      <c r="I52" s="19">
        <v>0</v>
      </c>
      <c r="J52" s="19">
        <v>0</v>
      </c>
      <c r="K52" s="19">
        <f>D52+E52+F52+G52+H52+I52+J52</f>
        <v>1399.2</v>
      </c>
    </row>
    <row r="53" spans="1:11">
      <c r="A53" s="32" t="s">
        <v>18</v>
      </c>
      <c r="B53" s="32"/>
      <c r="C53" s="32"/>
      <c r="D53" s="19">
        <f>D52</f>
        <v>231</v>
      </c>
      <c r="E53" s="19">
        <f t="shared" ref="E53:J53" si="11">E52</f>
        <v>277.2</v>
      </c>
      <c r="F53" s="5">
        <f t="shared" si="11"/>
        <v>297</v>
      </c>
      <c r="G53" s="5">
        <f t="shared" si="11"/>
        <v>297</v>
      </c>
      <c r="H53" s="5">
        <f t="shared" si="11"/>
        <v>297</v>
      </c>
      <c r="I53" s="19">
        <f t="shared" si="11"/>
        <v>0</v>
      </c>
      <c r="J53" s="19">
        <f t="shared" si="11"/>
        <v>0</v>
      </c>
      <c r="K53" s="19">
        <f>K52</f>
        <v>1399.2</v>
      </c>
    </row>
    <row r="54" spans="1:11" ht="15" customHeight="1">
      <c r="A54" s="31" t="s">
        <v>33</v>
      </c>
      <c r="B54" s="30" t="s">
        <v>64</v>
      </c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15" customHeight="1">
      <c r="A55" s="31"/>
      <c r="B55" s="25" t="s">
        <v>15</v>
      </c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5" customHeight="1">
      <c r="A56" s="31"/>
      <c r="B56" s="22" t="s">
        <v>16</v>
      </c>
      <c r="C56" s="23" t="s">
        <v>53</v>
      </c>
      <c r="D56" s="19">
        <v>244.57547</v>
      </c>
      <c r="E56" s="18">
        <v>270.80604</v>
      </c>
      <c r="F56" s="5">
        <v>299.59674000000001</v>
      </c>
      <c r="G56" s="5">
        <v>304</v>
      </c>
      <c r="H56" s="5">
        <v>304</v>
      </c>
      <c r="I56" s="19">
        <v>0</v>
      </c>
      <c r="J56" s="19">
        <v>0</v>
      </c>
      <c r="K56" s="19">
        <f>D56+E56+F56+G56+H56+I56+J56</f>
        <v>1422.9782499999999</v>
      </c>
    </row>
    <row r="57" spans="1:11">
      <c r="A57" s="31"/>
      <c r="B57" s="22" t="s">
        <v>20</v>
      </c>
      <c r="C57" s="23" t="s">
        <v>54</v>
      </c>
      <c r="D57" s="19">
        <v>3.9073500000000001</v>
      </c>
      <c r="E57" s="19">
        <v>5.5927300000000004</v>
      </c>
      <c r="F57" s="5">
        <v>9</v>
      </c>
      <c r="G57" s="5">
        <v>1.6819999999999999</v>
      </c>
      <c r="H57" s="5">
        <v>1.6819999999999999</v>
      </c>
      <c r="I57" s="19">
        <v>0</v>
      </c>
      <c r="J57" s="19">
        <v>0</v>
      </c>
      <c r="K57" s="19">
        <f t="shared" ref="K57:K59" si="12">D57+E57+F57+G57+H57+I57+J57</f>
        <v>21.864079999999998</v>
      </c>
    </row>
    <row r="58" spans="1:11">
      <c r="A58" s="31"/>
      <c r="B58" s="22" t="s">
        <v>17</v>
      </c>
      <c r="C58" s="23" t="s">
        <v>55</v>
      </c>
      <c r="D58" s="20">
        <v>31.942460000000001</v>
      </c>
      <c r="E58" s="20">
        <v>31.166720000000002</v>
      </c>
      <c r="F58" s="6">
        <v>39.93</v>
      </c>
      <c r="G58" s="5">
        <v>0</v>
      </c>
      <c r="H58" s="5">
        <v>0</v>
      </c>
      <c r="I58" s="19">
        <v>0</v>
      </c>
      <c r="J58" s="19">
        <v>0</v>
      </c>
      <c r="K58" s="19">
        <f t="shared" si="12"/>
        <v>103.03918</v>
      </c>
    </row>
    <row r="59" spans="1:11">
      <c r="A59" s="31"/>
      <c r="B59" s="22" t="s">
        <v>26</v>
      </c>
      <c r="C59" s="23" t="s">
        <v>56</v>
      </c>
      <c r="D59" s="20">
        <v>28.537230000000001</v>
      </c>
      <c r="E59" s="20">
        <v>26.548220000000001</v>
      </c>
      <c r="F59" s="6">
        <v>39.700000000000003</v>
      </c>
      <c r="G59" s="5">
        <v>0</v>
      </c>
      <c r="H59" s="5">
        <v>0</v>
      </c>
      <c r="I59" s="19">
        <v>0</v>
      </c>
      <c r="J59" s="19">
        <v>0</v>
      </c>
      <c r="K59" s="19">
        <f t="shared" si="12"/>
        <v>94.785449999999997</v>
      </c>
    </row>
    <row r="60" spans="1:11">
      <c r="A60" s="32" t="s">
        <v>18</v>
      </c>
      <c r="B60" s="32"/>
      <c r="C60" s="32"/>
      <c r="D60" s="19">
        <f>D56+D57+D58+D59</f>
        <v>308.96251000000001</v>
      </c>
      <c r="E60" s="19">
        <f t="shared" ref="E60:K60" si="13">E56+E57+E58+E59</f>
        <v>334.11371000000003</v>
      </c>
      <c r="F60" s="5">
        <f t="shared" si="13"/>
        <v>388.22674000000001</v>
      </c>
      <c r="G60" s="5">
        <f t="shared" si="13"/>
        <v>305.68200000000002</v>
      </c>
      <c r="H60" s="5">
        <f t="shared" si="13"/>
        <v>305.68200000000002</v>
      </c>
      <c r="I60" s="19">
        <f t="shared" si="13"/>
        <v>0</v>
      </c>
      <c r="J60" s="19">
        <f t="shared" si="13"/>
        <v>0</v>
      </c>
      <c r="K60" s="19">
        <f t="shared" si="13"/>
        <v>1642.66696</v>
      </c>
    </row>
    <row r="61" spans="1:11" ht="15" customHeight="1">
      <c r="A61" s="31" t="s">
        <v>34</v>
      </c>
      <c r="B61" s="30" t="s">
        <v>62</v>
      </c>
      <c r="C61" s="30"/>
      <c r="D61" s="30"/>
      <c r="E61" s="30"/>
      <c r="F61" s="30"/>
      <c r="G61" s="30"/>
      <c r="H61" s="30"/>
      <c r="I61" s="30"/>
      <c r="J61" s="30"/>
      <c r="K61" s="30"/>
    </row>
    <row r="62" spans="1:11">
      <c r="A62" s="31"/>
      <c r="B62" s="25" t="s">
        <v>15</v>
      </c>
      <c r="C62" s="25"/>
      <c r="D62" s="25"/>
      <c r="E62" s="25"/>
      <c r="F62" s="25"/>
      <c r="G62" s="25"/>
      <c r="H62" s="25"/>
      <c r="I62" s="25"/>
      <c r="J62" s="25"/>
      <c r="K62" s="25"/>
    </row>
    <row r="63" spans="1:11">
      <c r="A63" s="31"/>
      <c r="B63" s="22" t="s">
        <v>16</v>
      </c>
      <c r="C63" s="23" t="s">
        <v>57</v>
      </c>
      <c r="D63" s="19">
        <v>106.74</v>
      </c>
      <c r="E63" s="18">
        <v>130.90799999999999</v>
      </c>
      <c r="F63" s="5">
        <v>148</v>
      </c>
      <c r="G63" s="5">
        <v>148</v>
      </c>
      <c r="H63" s="5">
        <v>148</v>
      </c>
      <c r="I63" s="19">
        <v>0</v>
      </c>
      <c r="J63" s="19">
        <v>0</v>
      </c>
      <c r="K63" s="19">
        <f>D63+E63+F63+G63+H63+I63+J63</f>
        <v>681.64799999999991</v>
      </c>
    </row>
    <row r="64" spans="1:11">
      <c r="A64" s="31"/>
      <c r="B64" s="22" t="s">
        <v>20</v>
      </c>
      <c r="C64" s="23" t="s">
        <v>58</v>
      </c>
      <c r="D64" s="19">
        <v>57.529989999999998</v>
      </c>
      <c r="E64" s="19">
        <v>57.96</v>
      </c>
      <c r="F64" s="5">
        <v>62</v>
      </c>
      <c r="G64" s="5">
        <v>0</v>
      </c>
      <c r="H64" s="5">
        <v>0</v>
      </c>
      <c r="I64" s="19">
        <v>0</v>
      </c>
      <c r="J64" s="19">
        <v>0</v>
      </c>
      <c r="K64" s="19">
        <f t="shared" ref="K64:K67" si="14">D64+E64+F64+G64+H64+I64+J64</f>
        <v>177.48999000000001</v>
      </c>
    </row>
    <row r="65" spans="1:11">
      <c r="A65" s="31"/>
      <c r="B65" s="22" t="s">
        <v>17</v>
      </c>
      <c r="C65" s="23" t="s">
        <v>59</v>
      </c>
      <c r="D65" s="20">
        <v>34.54</v>
      </c>
      <c r="E65" s="20">
        <v>41.18</v>
      </c>
      <c r="F65" s="6">
        <v>42.13</v>
      </c>
      <c r="G65" s="5">
        <v>0</v>
      </c>
      <c r="H65" s="5">
        <v>0</v>
      </c>
      <c r="I65" s="19">
        <v>0</v>
      </c>
      <c r="J65" s="19">
        <v>0</v>
      </c>
      <c r="K65" s="19">
        <f t="shared" si="14"/>
        <v>117.85</v>
      </c>
    </row>
    <row r="66" spans="1:11" ht="15" customHeight="1">
      <c r="A66" s="31"/>
      <c r="B66" s="22" t="s">
        <v>26</v>
      </c>
      <c r="C66" s="23" t="s">
        <v>60</v>
      </c>
      <c r="D66" s="20">
        <v>37.44</v>
      </c>
      <c r="E66" s="20">
        <v>37.99</v>
      </c>
      <c r="F66" s="6">
        <v>42.2</v>
      </c>
      <c r="G66" s="5">
        <v>0</v>
      </c>
      <c r="H66" s="5">
        <v>0</v>
      </c>
      <c r="I66" s="19">
        <v>0</v>
      </c>
      <c r="J66" s="19">
        <v>0</v>
      </c>
      <c r="K66" s="19">
        <f t="shared" si="14"/>
        <v>117.63000000000001</v>
      </c>
    </row>
    <row r="67" spans="1:11">
      <c r="A67" s="32" t="s">
        <v>18</v>
      </c>
      <c r="B67" s="32"/>
      <c r="C67" s="32"/>
      <c r="D67" s="19">
        <f>D63+D64+D65+D66</f>
        <v>236.24999</v>
      </c>
      <c r="E67" s="19">
        <f t="shared" ref="E67:F67" si="15">E63+E64+E65+E66</f>
        <v>268.03800000000001</v>
      </c>
      <c r="F67" s="5">
        <f t="shared" si="15"/>
        <v>294.33</v>
      </c>
      <c r="G67" s="5">
        <f t="shared" ref="G67:J67" si="16">G63+G64+G65+G66</f>
        <v>148</v>
      </c>
      <c r="H67" s="5">
        <f t="shared" si="16"/>
        <v>148</v>
      </c>
      <c r="I67" s="19">
        <f t="shared" si="16"/>
        <v>0</v>
      </c>
      <c r="J67" s="19">
        <f t="shared" si="16"/>
        <v>0</v>
      </c>
      <c r="K67" s="19">
        <f t="shared" si="14"/>
        <v>1094.61799</v>
      </c>
    </row>
    <row r="68" spans="1:11" ht="30" customHeight="1">
      <c r="A68" s="31" t="s">
        <v>35</v>
      </c>
      <c r="B68" s="30" t="s">
        <v>36</v>
      </c>
      <c r="C68" s="30"/>
      <c r="D68" s="30"/>
      <c r="E68" s="30"/>
      <c r="F68" s="30"/>
      <c r="G68" s="30"/>
      <c r="H68" s="30"/>
      <c r="I68" s="30"/>
      <c r="J68" s="30"/>
      <c r="K68" s="30"/>
    </row>
    <row r="69" spans="1:11">
      <c r="A69" s="31"/>
      <c r="B69" s="25" t="s">
        <v>15</v>
      </c>
      <c r="C69" s="25"/>
      <c r="D69" s="25"/>
      <c r="E69" s="25"/>
      <c r="F69" s="25"/>
      <c r="G69" s="25"/>
      <c r="H69" s="25"/>
      <c r="I69" s="25"/>
      <c r="J69" s="25"/>
      <c r="K69" s="25"/>
    </row>
    <row r="70" spans="1:11">
      <c r="A70" s="31"/>
      <c r="B70" s="25" t="s">
        <v>37</v>
      </c>
      <c r="C70" s="25"/>
      <c r="D70" s="25"/>
      <c r="E70" s="25"/>
      <c r="F70" s="25"/>
      <c r="G70" s="25"/>
      <c r="H70" s="25"/>
      <c r="I70" s="25"/>
      <c r="J70" s="25"/>
      <c r="K70" s="25"/>
    </row>
    <row r="71" spans="1:11">
      <c r="A71" s="31"/>
      <c r="B71" s="22" t="s">
        <v>16</v>
      </c>
      <c r="C71" s="23" t="s">
        <v>61</v>
      </c>
      <c r="D71" s="19">
        <v>119.749</v>
      </c>
      <c r="E71" s="19">
        <v>51.813899999999997</v>
      </c>
      <c r="F71" s="5">
        <v>0</v>
      </c>
      <c r="G71" s="5">
        <v>114</v>
      </c>
      <c r="H71" s="5">
        <v>114</v>
      </c>
      <c r="I71" s="19">
        <v>0</v>
      </c>
      <c r="J71" s="19">
        <v>0</v>
      </c>
      <c r="K71" s="19">
        <f>D71+E71+F71+G71+H71+I71+J71</f>
        <v>399.56290000000001</v>
      </c>
    </row>
    <row r="72" spans="1:11">
      <c r="A72" s="31"/>
      <c r="B72" s="25" t="s">
        <v>38</v>
      </c>
      <c r="C72" s="25"/>
      <c r="D72" s="25"/>
      <c r="E72" s="25"/>
      <c r="F72" s="25"/>
      <c r="G72" s="25"/>
      <c r="H72" s="25"/>
      <c r="I72" s="25"/>
      <c r="J72" s="25"/>
      <c r="K72" s="25"/>
    </row>
    <row r="73" spans="1:11">
      <c r="A73" s="31"/>
      <c r="B73" s="22" t="s">
        <v>16</v>
      </c>
      <c r="C73" s="23" t="s">
        <v>61</v>
      </c>
      <c r="D73" s="19">
        <v>195</v>
      </c>
      <c r="E73" s="19">
        <v>162.75</v>
      </c>
      <c r="F73" s="5">
        <v>146.83321000000001</v>
      </c>
      <c r="G73" s="5">
        <v>0</v>
      </c>
      <c r="H73" s="5">
        <v>60</v>
      </c>
      <c r="I73" s="19">
        <v>0</v>
      </c>
      <c r="J73" s="19">
        <v>0</v>
      </c>
      <c r="K73" s="19">
        <f>D73+E73+F73+G73+H73+I73+J73</f>
        <v>564.58321000000001</v>
      </c>
    </row>
    <row r="74" spans="1:11">
      <c r="A74" s="23"/>
      <c r="B74" s="25" t="s">
        <v>65</v>
      </c>
      <c r="C74" s="25"/>
      <c r="D74" s="25"/>
      <c r="E74" s="25"/>
      <c r="F74" s="25"/>
      <c r="G74" s="25"/>
      <c r="H74" s="25"/>
      <c r="I74" s="25"/>
      <c r="J74" s="25"/>
      <c r="K74" s="25"/>
    </row>
    <row r="75" spans="1:11">
      <c r="A75" s="23"/>
      <c r="B75" s="22" t="s">
        <v>16</v>
      </c>
      <c r="C75" s="23" t="s">
        <v>61</v>
      </c>
      <c r="D75" s="19">
        <v>46.055</v>
      </c>
      <c r="E75" s="19">
        <v>52.43</v>
      </c>
      <c r="F75" s="5">
        <v>42.286900000000003</v>
      </c>
      <c r="G75" s="5">
        <v>59</v>
      </c>
      <c r="H75" s="5">
        <v>59</v>
      </c>
      <c r="I75" s="19">
        <v>0</v>
      </c>
      <c r="J75" s="19">
        <v>0</v>
      </c>
      <c r="K75" s="19">
        <f>D75+E75+F75+G75+H75+I75+J75</f>
        <v>258.77190000000002</v>
      </c>
    </row>
    <row r="76" spans="1:11">
      <c r="A76" s="23"/>
      <c r="B76" s="22" t="s">
        <v>20</v>
      </c>
      <c r="C76" s="23" t="s">
        <v>66</v>
      </c>
      <c r="D76" s="19">
        <v>1.99</v>
      </c>
      <c r="E76" s="19">
        <v>1.89</v>
      </c>
      <c r="F76" s="5">
        <v>2</v>
      </c>
      <c r="G76" s="5">
        <v>0</v>
      </c>
      <c r="H76" s="5">
        <v>0</v>
      </c>
      <c r="I76" s="19">
        <v>0</v>
      </c>
      <c r="J76" s="19">
        <v>0</v>
      </c>
      <c r="K76" s="19">
        <f t="shared" ref="K76:K79" si="17">D76+E76+F76+G76+H76+I76+J76</f>
        <v>5.88</v>
      </c>
    </row>
    <row r="77" spans="1:11">
      <c r="A77" s="23"/>
      <c r="B77" s="22" t="s">
        <v>17</v>
      </c>
      <c r="C77" s="23" t="s">
        <v>67</v>
      </c>
      <c r="D77" s="19">
        <v>14.5</v>
      </c>
      <c r="E77" s="19">
        <v>13.27</v>
      </c>
      <c r="F77" s="5">
        <v>16</v>
      </c>
      <c r="G77" s="5">
        <v>0</v>
      </c>
      <c r="H77" s="5">
        <v>0</v>
      </c>
      <c r="I77" s="19">
        <v>0</v>
      </c>
      <c r="J77" s="19">
        <v>0</v>
      </c>
      <c r="K77" s="19">
        <f t="shared" si="17"/>
        <v>43.769999999999996</v>
      </c>
    </row>
    <row r="78" spans="1:11">
      <c r="A78" s="23"/>
      <c r="B78" s="22" t="s">
        <v>26</v>
      </c>
      <c r="C78" s="23" t="s">
        <v>68</v>
      </c>
      <c r="D78" s="20">
        <v>6.2</v>
      </c>
      <c r="E78" s="20">
        <v>6.69</v>
      </c>
      <c r="F78" s="6">
        <v>10</v>
      </c>
      <c r="G78" s="5">
        <v>0</v>
      </c>
      <c r="H78" s="5">
        <v>0</v>
      </c>
      <c r="I78" s="19">
        <v>0</v>
      </c>
      <c r="J78" s="19">
        <v>0</v>
      </c>
      <c r="K78" s="19">
        <f t="shared" si="17"/>
        <v>22.89</v>
      </c>
    </row>
    <row r="79" spans="1:11">
      <c r="A79" s="32" t="s">
        <v>18</v>
      </c>
      <c r="B79" s="32"/>
      <c r="C79" s="32"/>
      <c r="D79" s="19">
        <f>D71+D73+D75+D76+D77+D78</f>
        <v>383.49400000000003</v>
      </c>
      <c r="E79" s="19">
        <f t="shared" ref="E79:J79" si="18">E71+E73+E75+E76+E77+E78</f>
        <v>288.84389999999996</v>
      </c>
      <c r="F79" s="5">
        <f t="shared" si="18"/>
        <v>217.12011000000001</v>
      </c>
      <c r="G79" s="5">
        <f t="shared" si="18"/>
        <v>173</v>
      </c>
      <c r="H79" s="5">
        <f t="shared" si="18"/>
        <v>233</v>
      </c>
      <c r="I79" s="19">
        <f t="shared" si="18"/>
        <v>0</v>
      </c>
      <c r="J79" s="19">
        <f t="shared" si="18"/>
        <v>0</v>
      </c>
      <c r="K79" s="19">
        <f t="shared" si="17"/>
        <v>1295.4580100000001</v>
      </c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6" t="s">
        <v>39</v>
      </c>
      <c r="B81" s="36"/>
      <c r="C81" s="36"/>
      <c r="D81" s="13" t="s">
        <v>4</v>
      </c>
      <c r="E81" s="21" t="s">
        <v>5</v>
      </c>
      <c r="F81" s="7" t="s">
        <v>6</v>
      </c>
      <c r="G81" s="7">
        <v>2027</v>
      </c>
      <c r="H81" s="7">
        <v>2028</v>
      </c>
      <c r="I81" s="8">
        <v>2029</v>
      </c>
      <c r="J81" s="8">
        <v>2030</v>
      </c>
      <c r="K81" s="1"/>
    </row>
    <row r="82" spans="1:11" ht="15" customHeight="1">
      <c r="A82" s="37" t="s">
        <v>16</v>
      </c>
      <c r="B82" s="38"/>
      <c r="C82" s="39"/>
      <c r="D82" s="11">
        <f>D15+D22+D27+D32+D40+D45+D52+D56+D63+D71+D73+D75</f>
        <v>1415.13724</v>
      </c>
      <c r="E82" s="19">
        <f t="shared" ref="E82:J82" si="19">E15+E22+E27+E32+E40+E45+E52+E56+E63+E71+E73+E75</f>
        <v>1560.71714</v>
      </c>
      <c r="F82" s="5">
        <f t="shared" si="19"/>
        <v>1557.1201100000001</v>
      </c>
      <c r="G82" s="5">
        <f t="shared" si="19"/>
        <v>1541</v>
      </c>
      <c r="H82" s="5">
        <f t="shared" si="19"/>
        <v>1601</v>
      </c>
      <c r="I82" s="11">
        <f t="shared" si="19"/>
        <v>0</v>
      </c>
      <c r="J82" s="11">
        <f t="shared" si="19"/>
        <v>0</v>
      </c>
      <c r="K82" s="1"/>
    </row>
    <row r="83" spans="1:11" ht="15" customHeight="1">
      <c r="A83" s="37" t="s">
        <v>20</v>
      </c>
      <c r="B83" s="38"/>
      <c r="C83" s="39"/>
      <c r="D83" s="11">
        <f t="shared" ref="D83:J83" si="20">D23+D25+D28+D33+D41+D46+D57+D64+D76</f>
        <v>838.19734999999991</v>
      </c>
      <c r="E83" s="19">
        <f t="shared" si="20"/>
        <v>251.45772999999997</v>
      </c>
      <c r="F83" s="5">
        <f t="shared" si="20"/>
        <v>123.3</v>
      </c>
      <c r="G83" s="5">
        <f t="shared" si="20"/>
        <v>1.6819999999999999</v>
      </c>
      <c r="H83" s="5">
        <f t="shared" si="20"/>
        <v>1.6819999999999999</v>
      </c>
      <c r="I83" s="11">
        <f t="shared" si="20"/>
        <v>0</v>
      </c>
      <c r="J83" s="11">
        <f t="shared" si="20"/>
        <v>0</v>
      </c>
      <c r="K83" s="1"/>
    </row>
    <row r="84" spans="1:11" ht="15" customHeight="1">
      <c r="A84" s="37" t="s">
        <v>17</v>
      </c>
      <c r="B84" s="38"/>
      <c r="C84" s="39"/>
      <c r="D84" s="11">
        <f t="shared" ref="D84:J84" si="21">D16+D34+D42+D47+D58+D65+D77</f>
        <v>335.69105999999999</v>
      </c>
      <c r="E84" s="19">
        <f t="shared" si="21"/>
        <v>589.54999999999995</v>
      </c>
      <c r="F84" s="5">
        <f t="shared" si="21"/>
        <v>488.95</v>
      </c>
      <c r="G84" s="5">
        <f t="shared" si="21"/>
        <v>0</v>
      </c>
      <c r="H84" s="5">
        <f t="shared" si="21"/>
        <v>0</v>
      </c>
      <c r="I84" s="11">
        <f t="shared" si="21"/>
        <v>0</v>
      </c>
      <c r="J84" s="11">
        <f t="shared" si="21"/>
        <v>0</v>
      </c>
      <c r="K84" s="1"/>
    </row>
    <row r="85" spans="1:11" ht="15" customHeight="1">
      <c r="A85" s="37" t="s">
        <v>26</v>
      </c>
      <c r="B85" s="38"/>
      <c r="C85" s="39"/>
      <c r="D85" s="11">
        <f t="shared" ref="D85:J85" si="22">D35+D43+D48+D59+D66+D78</f>
        <v>344.27723000000003</v>
      </c>
      <c r="E85" s="19">
        <f t="shared" si="22"/>
        <v>301.31822</v>
      </c>
      <c r="F85" s="5">
        <f t="shared" si="22"/>
        <v>724.15000000000009</v>
      </c>
      <c r="G85" s="5">
        <f t="shared" si="22"/>
        <v>5.6079999999999997</v>
      </c>
      <c r="H85" s="5">
        <f t="shared" si="22"/>
        <v>8.0890000000000004</v>
      </c>
      <c r="I85" s="11">
        <f t="shared" si="22"/>
        <v>0</v>
      </c>
      <c r="J85" s="11">
        <f t="shared" si="22"/>
        <v>0</v>
      </c>
      <c r="K85" s="1"/>
    </row>
    <row r="86" spans="1:11" ht="15" customHeight="1">
      <c r="A86" s="37" t="s">
        <v>69</v>
      </c>
      <c r="B86" s="38"/>
      <c r="C86" s="39"/>
      <c r="D86" s="11">
        <f>D17</f>
        <v>125.70480000000001</v>
      </c>
      <c r="E86" s="19">
        <f t="shared" ref="E86:J86" si="23">E17</f>
        <v>147.7296</v>
      </c>
      <c r="F86" s="5">
        <f t="shared" si="23"/>
        <v>156.55000000000001</v>
      </c>
      <c r="G86" s="5">
        <f t="shared" si="23"/>
        <v>156.55000000000001</v>
      </c>
      <c r="H86" s="5">
        <f t="shared" si="23"/>
        <v>156.55000000000001</v>
      </c>
      <c r="I86" s="11">
        <f t="shared" si="23"/>
        <v>0</v>
      </c>
      <c r="J86" s="11">
        <f t="shared" si="23"/>
        <v>0</v>
      </c>
      <c r="K86" s="1"/>
    </row>
    <row r="87" spans="1:1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</sheetData>
  <mergeCells count="60">
    <mergeCell ref="A82:C82"/>
    <mergeCell ref="A83:C83"/>
    <mergeCell ref="A84:C84"/>
    <mergeCell ref="A85:C85"/>
    <mergeCell ref="A86:C86"/>
    <mergeCell ref="B20:K20"/>
    <mergeCell ref="A79:C79"/>
    <mergeCell ref="A80:K80"/>
    <mergeCell ref="A81:C81"/>
    <mergeCell ref="A67:C67"/>
    <mergeCell ref="A68:A73"/>
    <mergeCell ref="B68:K68"/>
    <mergeCell ref="B69:K69"/>
    <mergeCell ref="B70:K70"/>
    <mergeCell ref="B72:K72"/>
    <mergeCell ref="B30:K30"/>
    <mergeCell ref="A53:C53"/>
    <mergeCell ref="A37:A48"/>
    <mergeCell ref="B37:K37"/>
    <mergeCell ref="B38:K38"/>
    <mergeCell ref="B39:K39"/>
    <mergeCell ref="A54:A59"/>
    <mergeCell ref="A60:C60"/>
    <mergeCell ref="A61:A66"/>
    <mergeCell ref="B62:K62"/>
    <mergeCell ref="B54:K54"/>
    <mergeCell ref="B55:K55"/>
    <mergeCell ref="B61:K61"/>
    <mergeCell ref="A87:K87"/>
    <mergeCell ref="A6:K6"/>
    <mergeCell ref="A49:C49"/>
    <mergeCell ref="B50:K50"/>
    <mergeCell ref="B51:K51"/>
    <mergeCell ref="A50:A52"/>
    <mergeCell ref="B31:K31"/>
    <mergeCell ref="A30:A35"/>
    <mergeCell ref="A36:C36"/>
    <mergeCell ref="A29:C29"/>
    <mergeCell ref="B21:K21"/>
    <mergeCell ref="B24:K24"/>
    <mergeCell ref="A19:A28"/>
    <mergeCell ref="C8:C9"/>
    <mergeCell ref="B8:B9"/>
    <mergeCell ref="A8:A9"/>
    <mergeCell ref="B74:K74"/>
    <mergeCell ref="H1:K1"/>
    <mergeCell ref="H2:K2"/>
    <mergeCell ref="H3:K3"/>
    <mergeCell ref="H4:K4"/>
    <mergeCell ref="D8:K8"/>
    <mergeCell ref="A10:K10"/>
    <mergeCell ref="B26:K26"/>
    <mergeCell ref="B19:K19"/>
    <mergeCell ref="A12:C12"/>
    <mergeCell ref="A11:C11"/>
    <mergeCell ref="B13:K13"/>
    <mergeCell ref="B14:K14"/>
    <mergeCell ref="A13:A17"/>
    <mergeCell ref="A18:C18"/>
    <mergeCell ref="B44:K44"/>
  </mergeCells>
  <pageMargins left="0.39370078740157483" right="0.39370078740157483" top="0.78740157480314965" bottom="0.39370078740157483" header="0" footer="0"/>
  <pageSetup paperSize="9" scale="92" orientation="landscape" verticalDpi="180" r:id="rId1"/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2026-06-23T11:05:15Z</dcterms:modified>
</cp:coreProperties>
</file>