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 activeTab="5"/>
  </bookViews>
  <sheets>
    <sheet name="Структура программы" sheetId="1" r:id="rId1"/>
    <sheet name="ФО " sheetId="2" r:id="rId2"/>
    <sheet name="ФО КУЛЬТУРЫ" sheetId="3" r:id="rId3"/>
    <sheet name="ФО СПОРТ" sheetId="4" r:id="rId4"/>
    <sheet name="ФО ПРАВО" sheetId="5" r:id="rId5"/>
    <sheet name="ФО НАЦ" sheetId="6" r:id="rId6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79" i="2"/>
  <c r="C68"/>
  <c r="D44"/>
  <c r="E44"/>
  <c r="C44"/>
  <c r="C13" i="3"/>
  <c r="C47" i="2"/>
  <c r="D71"/>
  <c r="E71"/>
  <c r="C71"/>
  <c r="D88"/>
  <c r="E88"/>
  <c r="E85" s="1"/>
  <c r="E83" s="1"/>
  <c r="E80" s="1"/>
  <c r="F35" i="5"/>
  <c r="F34"/>
  <c r="F33"/>
  <c r="F32"/>
  <c r="C88" i="2"/>
  <c r="D98"/>
  <c r="E98"/>
  <c r="E95" s="1"/>
  <c r="E93" s="1"/>
  <c r="C98"/>
  <c r="D5" i="3"/>
  <c r="E5"/>
  <c r="C5"/>
  <c r="D9"/>
  <c r="E9"/>
  <c r="C9"/>
  <c r="D8"/>
  <c r="E8"/>
  <c r="C8"/>
  <c r="D7"/>
  <c r="E7"/>
  <c r="C7"/>
  <c r="D13"/>
  <c r="E13"/>
  <c r="D12"/>
  <c r="E12"/>
  <c r="C12"/>
  <c r="D14"/>
  <c r="E14"/>
  <c r="C14"/>
  <c r="D10"/>
  <c r="E10"/>
  <c r="C10"/>
  <c r="D5" i="4"/>
  <c r="E5"/>
  <c r="C5"/>
  <c r="D8"/>
  <c r="E8"/>
  <c r="C8"/>
  <c r="E7"/>
  <c r="D7"/>
  <c r="C7"/>
  <c r="D13"/>
  <c r="E13"/>
  <c r="C13"/>
  <c r="D6" i="6"/>
  <c r="E6"/>
  <c r="C6"/>
  <c r="D9"/>
  <c r="E9"/>
  <c r="C9"/>
  <c r="D14"/>
  <c r="E14"/>
  <c r="C14"/>
  <c r="D6" i="5"/>
  <c r="E6"/>
  <c r="C6"/>
  <c r="D9"/>
  <c r="E9"/>
  <c r="C9"/>
  <c r="D14"/>
  <c r="E14"/>
  <c r="E11" s="1"/>
  <c r="C14"/>
  <c r="F38" i="2"/>
  <c r="F37"/>
  <c r="E35"/>
  <c r="D35"/>
  <c r="C35"/>
  <c r="F33"/>
  <c r="D30"/>
  <c r="E30"/>
  <c r="C30"/>
  <c r="F30" s="1"/>
  <c r="F32"/>
  <c r="D70"/>
  <c r="D68" s="1"/>
  <c r="E70"/>
  <c r="C70"/>
  <c r="C48" s="1"/>
  <c r="D69"/>
  <c r="E69"/>
  <c r="E68" s="1"/>
  <c r="C69"/>
  <c r="D11" i="6"/>
  <c r="F15"/>
  <c r="F13"/>
  <c r="F12"/>
  <c r="F15" i="5"/>
  <c r="F13"/>
  <c r="F12"/>
  <c r="F11" i="4"/>
  <c r="D57" i="3"/>
  <c r="E57"/>
  <c r="C57"/>
  <c r="C41"/>
  <c r="F47"/>
  <c r="F46"/>
  <c r="F45"/>
  <c r="F44"/>
  <c r="E23"/>
  <c r="E20" s="1"/>
  <c r="D23"/>
  <c r="D20" s="1"/>
  <c r="C23"/>
  <c r="C20" s="1"/>
  <c r="F19" i="6"/>
  <c r="E16"/>
  <c r="D16"/>
  <c r="C16"/>
  <c r="F16" s="1"/>
  <c r="F10"/>
  <c r="F8"/>
  <c r="F7"/>
  <c r="F30" i="5"/>
  <c r="E27"/>
  <c r="D27"/>
  <c r="C27"/>
  <c r="F25"/>
  <c r="F22" s="1"/>
  <c r="E22"/>
  <c r="D22"/>
  <c r="C22"/>
  <c r="F20"/>
  <c r="E17"/>
  <c r="D17"/>
  <c r="C17"/>
  <c r="F17" s="1"/>
  <c r="F10"/>
  <c r="F8"/>
  <c r="F7"/>
  <c r="F44" i="4"/>
  <c r="E42"/>
  <c r="D42"/>
  <c r="C42"/>
  <c r="F41"/>
  <c r="F40"/>
  <c r="F39"/>
  <c r="F38"/>
  <c r="F37"/>
  <c r="F36"/>
  <c r="F35"/>
  <c r="F34"/>
  <c r="E32"/>
  <c r="D32"/>
  <c r="C32"/>
  <c r="F30"/>
  <c r="E27"/>
  <c r="D27"/>
  <c r="C27"/>
  <c r="F25"/>
  <c r="F24"/>
  <c r="F23"/>
  <c r="E20"/>
  <c r="D20"/>
  <c r="C20"/>
  <c r="F18"/>
  <c r="E15"/>
  <c r="D15"/>
  <c r="C15"/>
  <c r="E9"/>
  <c r="E14" s="1"/>
  <c r="D9"/>
  <c r="D14" s="1"/>
  <c r="C9"/>
  <c r="C14" s="1"/>
  <c r="F6"/>
  <c r="F82" i="3"/>
  <c r="E80"/>
  <c r="D80"/>
  <c r="C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6"/>
  <c r="E55"/>
  <c r="D55"/>
  <c r="C55"/>
  <c r="E54"/>
  <c r="D54"/>
  <c r="F53"/>
  <c r="C50"/>
  <c r="F48"/>
  <c r="E41"/>
  <c r="D41"/>
  <c r="D11" s="1"/>
  <c r="F39"/>
  <c r="F38"/>
  <c r="F37"/>
  <c r="E36"/>
  <c r="D36"/>
  <c r="C36"/>
  <c r="F34"/>
  <c r="E31"/>
  <c r="D31"/>
  <c r="C31"/>
  <c r="F29"/>
  <c r="E26"/>
  <c r="D26"/>
  <c r="C26"/>
  <c r="F24"/>
  <c r="F18"/>
  <c r="F15"/>
  <c r="E6"/>
  <c r="D6"/>
  <c r="C6"/>
  <c r="D95" i="2"/>
  <c r="E94"/>
  <c r="D94"/>
  <c r="C94"/>
  <c r="D93"/>
  <c r="F92"/>
  <c r="E91"/>
  <c r="D91"/>
  <c r="C91"/>
  <c r="C85"/>
  <c r="C83" s="1"/>
  <c r="C80" s="1"/>
  <c r="F84"/>
  <c r="F82"/>
  <c r="F81"/>
  <c r="D79"/>
  <c r="D49" s="1"/>
  <c r="E78"/>
  <c r="D78"/>
  <c r="C78"/>
  <c r="E77"/>
  <c r="D77"/>
  <c r="C77"/>
  <c r="E76"/>
  <c r="D76"/>
  <c r="C76"/>
  <c r="E75"/>
  <c r="D75"/>
  <c r="C75"/>
  <c r="E74"/>
  <c r="D74"/>
  <c r="C74"/>
  <c r="E73"/>
  <c r="D73"/>
  <c r="C73"/>
  <c r="E72"/>
  <c r="D72"/>
  <c r="C72"/>
  <c r="F67"/>
  <c r="E66"/>
  <c r="E46" s="1"/>
  <c r="D66"/>
  <c r="D46" s="1"/>
  <c r="C66"/>
  <c r="C46" s="1"/>
  <c r="F62"/>
  <c r="E60"/>
  <c r="D60"/>
  <c r="C60"/>
  <c r="F57"/>
  <c r="E55"/>
  <c r="D55"/>
  <c r="C55"/>
  <c r="F55" s="1"/>
  <c r="F53"/>
  <c r="F52"/>
  <c r="E50"/>
  <c r="D50"/>
  <c r="C50"/>
  <c r="E47"/>
  <c r="D47"/>
  <c r="F47"/>
  <c r="F42"/>
  <c r="F27"/>
  <c r="F26"/>
  <c r="F25"/>
  <c r="F24"/>
  <c r="F23"/>
  <c r="E21"/>
  <c r="D21"/>
  <c r="D13" s="1"/>
  <c r="D8" s="1"/>
  <c r="C21"/>
  <c r="C13" s="1"/>
  <c r="C8" s="1"/>
  <c r="E19"/>
  <c r="D16"/>
  <c r="C16"/>
  <c r="E18"/>
  <c r="F18" s="1"/>
  <c r="E17"/>
  <c r="D12"/>
  <c r="C12"/>
  <c r="F35" l="1"/>
  <c r="F94"/>
  <c r="F98"/>
  <c r="C49"/>
  <c r="E79"/>
  <c r="E49" s="1"/>
  <c r="F14" i="4"/>
  <c r="F6" i="6"/>
  <c r="F9"/>
  <c r="E11"/>
  <c r="C11"/>
  <c r="F11" s="1"/>
  <c r="E41" i="2"/>
  <c r="F41" s="1"/>
  <c r="D7"/>
  <c r="C7"/>
  <c r="E90"/>
  <c r="F21"/>
  <c r="F50"/>
  <c r="F60"/>
  <c r="F91"/>
  <c r="D90"/>
  <c r="F12" i="4"/>
  <c r="F14" i="6"/>
  <c r="C95" i="2"/>
  <c r="F15" i="4"/>
  <c r="F14" i="3"/>
  <c r="F12"/>
  <c r="E13" i="2"/>
  <c r="E8" s="1"/>
  <c r="F8" s="1"/>
  <c r="D15"/>
  <c r="D10" s="1"/>
  <c r="F7" i="3"/>
  <c r="E50"/>
  <c r="D50"/>
  <c r="F80"/>
  <c r="E16" i="2"/>
  <c r="E15"/>
  <c r="F41" i="3"/>
  <c r="F23"/>
  <c r="F20"/>
  <c r="F19" i="2"/>
  <c r="F6" i="3"/>
  <c r="F9"/>
  <c r="E11"/>
  <c r="F26"/>
  <c r="F31"/>
  <c r="F36"/>
  <c r="F54"/>
  <c r="F55"/>
  <c r="F57"/>
  <c r="F74" i="2"/>
  <c r="F76"/>
  <c r="F78"/>
  <c r="F9" i="4"/>
  <c r="F27"/>
  <c r="F32"/>
  <c r="F69" i="2"/>
  <c r="F20" i="4"/>
  <c r="F42"/>
  <c r="F46" i="2"/>
  <c r="F66"/>
  <c r="F70"/>
  <c r="F71"/>
  <c r="F72"/>
  <c r="F73"/>
  <c r="F75"/>
  <c r="F77"/>
  <c r="F7" i="4"/>
  <c r="F27" i="5"/>
  <c r="F16" s="1"/>
  <c r="E12" i="2"/>
  <c r="E7" s="1"/>
  <c r="D11" i="5"/>
  <c r="D85" i="2"/>
  <c r="D83" s="1"/>
  <c r="D80" s="1"/>
  <c r="F80" s="1"/>
  <c r="F17"/>
  <c r="F49" l="1"/>
  <c r="F11" i="3"/>
  <c r="E43" i="2"/>
  <c r="E14" s="1"/>
  <c r="E10"/>
  <c r="F79"/>
  <c r="D48"/>
  <c r="D45" s="1"/>
  <c r="D10" i="4"/>
  <c r="F9" i="5"/>
  <c r="F13" i="3"/>
  <c r="F16" i="2"/>
  <c r="F7"/>
  <c r="F95"/>
  <c r="C93"/>
  <c r="F85"/>
  <c r="F83"/>
  <c r="F50" i="3"/>
  <c r="D43" i="2"/>
  <c r="F13"/>
  <c r="F44"/>
  <c r="C15"/>
  <c r="F12"/>
  <c r="F88"/>
  <c r="F6" i="5"/>
  <c r="F10" i="3" l="1"/>
  <c r="E40" i="2"/>
  <c r="E11" s="1"/>
  <c r="F5" i="4"/>
  <c r="D65" i="2"/>
  <c r="E10" i="4"/>
  <c r="C10"/>
  <c r="F13"/>
  <c r="C11" i="5"/>
  <c r="F11" s="1"/>
  <c r="F14"/>
  <c r="D40" i="2"/>
  <c r="D14"/>
  <c r="D9" s="1"/>
  <c r="F93"/>
  <c r="C90"/>
  <c r="F5" i="3"/>
  <c r="F8"/>
  <c r="F15" i="2"/>
  <c r="C10"/>
  <c r="F10" s="1"/>
  <c r="F8" i="4"/>
  <c r="F90" i="2" l="1"/>
  <c r="E48"/>
  <c r="E9" s="1"/>
  <c r="E65"/>
  <c r="F10" i="4"/>
  <c r="D11" i="2"/>
  <c r="D6" s="1"/>
  <c r="C43"/>
  <c r="C14" s="1"/>
  <c r="C9" s="1"/>
  <c r="F68"/>
  <c r="C65"/>
  <c r="E45" l="1"/>
  <c r="E6" s="1"/>
  <c r="F65"/>
  <c r="F9"/>
  <c r="C40"/>
  <c r="F43"/>
  <c r="C45"/>
  <c r="F48"/>
  <c r="F45" l="1"/>
  <c r="F40"/>
  <c r="C11"/>
  <c r="F14"/>
  <c r="C6" l="1"/>
  <c r="F6" s="1"/>
  <c r="F11"/>
</calcChain>
</file>

<file path=xl/sharedStrings.xml><?xml version="1.0" encoding="utf-8"?>
<sst xmlns="http://schemas.openxmlformats.org/spreadsheetml/2006/main" count="681" uniqueCount="283">
  <si>
    <t>3. Структура муниципальной программы.</t>
  </si>
  <si>
    <t>№ п/п</t>
  </si>
  <si>
    <t>Задачи структурного элемента</t>
  </si>
  <si>
    <t>Краткое описание ожидаемых эффектов от реализации задачи структурного элемента</t>
  </si>
  <si>
    <t>Связь с показателями</t>
  </si>
  <si>
    <t>1.1.</t>
  </si>
  <si>
    <t>Направление (подпрограмма)1 «Культура на территории ЗАТО г. Радужный Владимирской области»</t>
  </si>
  <si>
    <t>Мероприятия, реализуемые в составе региональных и/или федеральных проектов:</t>
  </si>
  <si>
    <t>1.1.1.</t>
  </si>
  <si>
    <t>Мероприятия муниципальной программы, реализуемые в составе регионального проекта, не входящего в состав федерального проекта  «Развитие муниципальных общедоступных библиотек области» государственной программы Владимирской области «Развитие культуры» (куратор - О.В. Пивоварова)</t>
  </si>
  <si>
    <t>Ответственный за реализацию (наименование структурного подразделения администрации (муниципального учреждения, организации)) - МБУК ОБ ЗАТО  г. Радужный</t>
  </si>
  <si>
    <t>Срок реализации 2024-2025 гг.</t>
  </si>
  <si>
    <t>1.1.1.1.</t>
  </si>
  <si>
    <t>Улучшение качества библиотечного обслуживания посредством реализации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библиотек.</t>
  </si>
  <si>
    <t>Расширение возможностей для  приобщения граждан к культурным ценностям и культурным благам; создание условий для организации досуга населения.</t>
  </si>
  <si>
    <t>Количество мероприятий по комплектованию книжных фондов библиотек муниципальных образований и государственных общедоступных библиотек субъектов Российской Федерации</t>
  </si>
  <si>
    <t>1.1.2.</t>
  </si>
  <si>
    <t>Мероприятия муниципальной программы, реализуемые в составе регионального проекта, не входящего в состав федерального проекта «Обеспечение условий реализации Программы» государственной программы Владимирской области «Развитие культуры» (куратор - О.В. Пивоварова)</t>
  </si>
  <si>
    <t>Ответственный за реализацию (наименование структурного подразделения администрации (муниципального учреждения, организации)) - МКУ «Комитет по культуре и спорту»</t>
  </si>
  <si>
    <t>Срок реализации 2024-2026 гг.</t>
  </si>
  <si>
    <t>1.1.2.1.</t>
  </si>
  <si>
    <t>Организация досуга населения, библиотечного обслуживания, предоставление дополнительного образования в сфере культуры.</t>
  </si>
  <si>
    <t>Соотношение средней заработной платы работников муниципальных учреждений культуры к средней заработной плате во Владимирской области; соотношение средней заработной платы педагогических работников муниципальных учреждений дополнительного образования детей сферы культуры к средней заработной плате учителей во Владимирской области.</t>
  </si>
  <si>
    <t>1.2.</t>
  </si>
  <si>
    <t>Муниципальный проект, не входящий в состав региональных и/или федеральных проектов:</t>
  </si>
  <si>
    <t>1.2.1.</t>
  </si>
  <si>
    <t>Муниципальный проект «Модельная библиотека» (О.В. Пивоварова)</t>
  </si>
  <si>
    <t>Ответственный за реализацию (наименование структурного подразделения администрации (муниципального учреждения, организации)) МБУК ОБ ЗАТО г. Радужный</t>
  </si>
  <si>
    <r>
      <rPr>
        <sz val="11"/>
        <color rgb="FF000000"/>
        <rFont val="Times New Roman"/>
        <family val="1"/>
        <charset val="204"/>
      </rPr>
      <t xml:space="preserve">Срок реализации: </t>
    </r>
    <r>
      <rPr>
        <sz val="11"/>
        <rFont val="Times New Roman"/>
        <family val="1"/>
        <charset val="204"/>
      </rPr>
      <t>2024 г.</t>
    </r>
  </si>
  <si>
    <t>1.2.1.1.</t>
  </si>
  <si>
    <t>Разработка дизайн  - проекта модельной муниципальной библиотеки для участия в  конкурсном отборе субъектов Российской Федерации на предоставление иных межбюджетных трансфертов из федерального бюджета бюджетам субъектов Российской Федерации на создание модельных муниципальных библиотек в целях реализации национального проекта «Культура».</t>
  </si>
  <si>
    <t xml:space="preserve">   Проектная подготовка к переоснащению муниципальной библиотеки по модельному стандарту.                                                             Создание условий для реализации проекта «Создание модельных муниципальных библиотек».</t>
  </si>
  <si>
    <t>Дизайн-проект модельной муниципальной библиотеки для участия в  конкурсном отборе субъектов Российской Федерации на предоставление иных межбюджетных трансфертов из федерального бюджета бюджетам субъектов Российской Федерации на создание модельных муниципальных библиотек в целях реализации национального проекта «Культура»</t>
  </si>
  <si>
    <t>1.2.2.</t>
  </si>
  <si>
    <t>Муниципальный проект «Капитальный ремонт фасада здания МБУК "ЦДМ"» (О.В. Пивоварова)</t>
  </si>
  <si>
    <t>Ответственный за реализацию (наименование структурного подразделения администрации (муниципального учреждения, организации)) МБУК "ЦДМ"</t>
  </si>
  <si>
    <t>1.2.2.1.</t>
  </si>
  <si>
    <t>Разработка проектно-сметной документации для подачи заявки на участие в государственной программе «Развитие культуры» на выделение субсидии из областного бюджета бюджетным муниципальных образований Владимирской области на 2024-2026 гг. на мероприятия по укреплению материально- технической базы муниципальных учреждений культуры.</t>
  </si>
  <si>
    <t xml:space="preserve">        Проектная подготовка к капитальному ремонту фасада здания МБУК "ЦДМ".                                Создание условий для реализации капитального ремонта фасада здания МБУК "ЦДМ". </t>
  </si>
  <si>
    <t>Проект капитального ремонта фасада здания МБУК «ЦДМ».</t>
  </si>
  <si>
    <t>1.3.</t>
  </si>
  <si>
    <r>
      <rPr>
        <b/>
        <sz val="11"/>
        <color rgb="FF000000"/>
        <rFont val="Times New Roman"/>
        <family val="1"/>
        <charset val="204"/>
      </rPr>
      <t xml:space="preserve">Ведомственный проект «Наименование»
(Ф.И.О. куратора) </t>
    </r>
    <r>
      <rPr>
        <b/>
        <i/>
        <sz val="11"/>
        <color rgb="FF000000"/>
        <rFont val="Times New Roman"/>
        <family val="1"/>
        <charset val="204"/>
      </rPr>
      <t>- отсутствует</t>
    </r>
  </si>
  <si>
    <t>1.4.</t>
  </si>
  <si>
    <t>Комплекс процессных мероприятий «Культура»</t>
  </si>
  <si>
    <t xml:space="preserve"> «Организация досуга населения»</t>
  </si>
  <si>
    <t>Ответственный за реализацию (наименование структурного подразделения администрации (муниципального учреждения, организации)) - МКУ "Комитет по культуре и спорту"</t>
  </si>
  <si>
    <t>Срок реализации: 2024-2026 гг.</t>
  </si>
  <si>
    <t>1.4.1.</t>
  </si>
  <si>
    <t xml:space="preserve">Обеспечение гарантированной поддержки самодеятельного творчества, создание условий для его развития и участия граждан в культурной жизни города. </t>
  </si>
  <si>
    <t>Омоложение кадрового состава на 10-15%; повышение исполнительского мастерства (рост дипломантов и лауреатов творческих конкурсов на 10%). Расширение возможностей для  приобщения граждан к культурной жизни.</t>
  </si>
  <si>
    <t>Омоложение кадрового состава; совершенствование исполнительского мастерства (рост дипломантов и лауреатов творческих конкурсов).</t>
  </si>
  <si>
    <t>1.4.2.</t>
  </si>
  <si>
    <t xml:space="preserve"> Художественное и эстетическое воспитание. Поддержка молодых дарований.</t>
  </si>
  <si>
    <t>Выявление одаренных детей, привлечение их к занятиям творчеством. Увеличение  населения, привлечённого к массовому отдыху  на 20-30%, укрепление единого информационного и культурного пространства.</t>
  </si>
  <si>
    <t>Увеличение населения, привлечённого к массовому отдыху; совершенствование исполнительского мастерства (рост дипломантов и лауреатов творческих конкурсов).</t>
  </si>
  <si>
    <t xml:space="preserve"> «Укрепление материальной базы»</t>
  </si>
  <si>
    <t>Ответственный за реализацию (наименование структурного подразделения администрации (муниципального учреждения, организации)) - МБУДО "ДШИ", МБУК КЦ "Досуг", МБУК "ЦДМ", МБУК ПКиО г. Радужный,  МБУК "МСДЦ" ЗАТО г. Радужный</t>
  </si>
  <si>
    <t>Срок реализации: 2024 г.</t>
  </si>
  <si>
    <t>1.4.3.</t>
  </si>
  <si>
    <t>Создание условий для массового отдыха жителей и организация обустройства мест массового отдыха населения.</t>
  </si>
  <si>
    <t>Благоприятные условия для творческой деятельности; увеличение доступности и расширение предложений населению культурных благ и информации в сфере культуры.</t>
  </si>
  <si>
    <t>Увеличение населения, привлечённого к массовому отдыху.</t>
  </si>
  <si>
    <t>1.5.</t>
  </si>
  <si>
    <r>
      <rPr>
        <b/>
        <sz val="11"/>
        <color rgb="FF000000"/>
        <rFont val="Times New Roman"/>
        <family val="1"/>
        <charset val="204"/>
      </rPr>
      <t xml:space="preserve">Структурные элементы, не входящие в направления (подпрограммы) - </t>
    </r>
    <r>
      <rPr>
        <b/>
        <i/>
        <sz val="11"/>
        <color rgb="FF000000"/>
        <rFont val="Times New Roman"/>
        <family val="1"/>
        <charset val="204"/>
      </rPr>
      <t>отсутствуют</t>
    </r>
  </si>
  <si>
    <t>«Выполнение управленческих функций, обеспечение стабильной работой подведомственных учреждений»</t>
  </si>
  <si>
    <t>1.4.4.</t>
  </si>
  <si>
    <t>Выполнение управленческих функций, обеспечение стабильной работой подведомственных учреждений.</t>
  </si>
  <si>
    <t>Выполнение управленческих функций.</t>
  </si>
  <si>
    <t>Снижение количества замечаний и нарушений по результатам проверок; количество подведомственных бюджетных учреждений.</t>
  </si>
  <si>
    <t>Наименование структурного элемента.</t>
  </si>
  <si>
    <t>Срок реализации, год.</t>
  </si>
  <si>
    <t>Учреждение, ответственное за реализацию структурного элемента программы.</t>
  </si>
  <si>
    <t>Задачи структурного элемента.</t>
  </si>
  <si>
    <t>Ожидаемые социальные, экономические и иные эффекты от выполнения задач.</t>
  </si>
  <si>
    <t>Связь с показателями муниципальной программы</t>
  </si>
  <si>
    <t>«Выполнение муниципальных заданий»</t>
  </si>
  <si>
    <t>Ответственный за реализацию (наименование структурного подразделения администрации (муниципального учреждения, организации)) - МБУДО "ДШИ", МБУК КЦ "Досуг", МБУК "ЦДМ", МБУК ПКиО г. Радужный, МБУК ОБ ЗАТО г. Радужный, МБУК "МСДЦ" ЗАТО г. Радужный</t>
  </si>
  <si>
    <t>1.4.5.</t>
  </si>
  <si>
    <t>Выполнение утвержденных муниципальных заданий.</t>
  </si>
  <si>
    <t>«Социальная поддержка населения»</t>
  </si>
  <si>
    <t>1.4.6.</t>
  </si>
  <si>
    <t>Предоставление мер социальной поддержки работникам культуры по оплате коммунальных расходов.</t>
  </si>
  <si>
    <t>Предоставление мер социальной поддержки по оплате за содержание и ремонт жилья, услуг теплоснабжения (отопления) и электроэнергии работникам культуры.</t>
  </si>
  <si>
    <t>Количество человек, в отношении которых применяются меры социальной поддержки работникам культуры по оплате коммунальных расходов.</t>
  </si>
  <si>
    <t>2.</t>
  </si>
  <si>
    <t>Направление (подпрограмма)2 «Развитие физической культуры и спорта на территории ЗАТО  г. Радужный Владимирской области»</t>
  </si>
  <si>
    <t>2.1.</t>
  </si>
  <si>
    <t>Мероприятия муниципальной программы, реализуемые в составе региональных и/или федеральных проектов:</t>
  </si>
  <si>
    <t>2.1.1.</t>
  </si>
  <si>
    <t>Мероприятия муниципальной программы, реализуемые в составе регионального проекта «Спорт - норма жизни (Владимирская область)», федерального проекта «Спорт — норма жизни», национального проекта «Демография» (куратор - О.В. Пивоварова)</t>
  </si>
  <si>
    <t>Ответственный за реализацию (наименование структурного подразделения администрации (муниципального учреждения, организации)) - МБОУ ДО "ДЮСШ"</t>
  </si>
  <si>
    <t>2.1.1.1.</t>
  </si>
  <si>
    <t>Приведение муниципальных учреждений спортивной подготовки в нормативное состояние</t>
  </si>
  <si>
    <t xml:space="preserve"> Приобретение спортивного оборудования и инвентаря </t>
  </si>
  <si>
    <t>Закупка, приводящая в нормативное состояние материальную базу муниципальных учреждений спортивной подготовки.</t>
  </si>
  <si>
    <t>2.1.2.</t>
  </si>
  <si>
    <t>Мероприятия муниципальной программы, реализуемые в составе регионального  проекта, не входящего в состав федерального проекта «Содействие развитию системы дошкольного, общего и дополнительного образования» государственной программы Владимирской области «Развитие образования»       (куратор - О.В. Пивоварова)</t>
  </si>
  <si>
    <t>2.1.2.1.</t>
  </si>
  <si>
    <t>Предоставление дополнительного образования в области спорта.</t>
  </si>
  <si>
    <t>Увеличение числа учащихся, занимающихся в спортивных секциях.</t>
  </si>
  <si>
    <t>Соотношение среднемесячной заработной платы педагогических работников муниципальных организаций дополнительного образования к средней заработной плате учителей во Владимирской области.</t>
  </si>
  <si>
    <t>2.1.3.</t>
  </si>
  <si>
    <t>Мероприятия муниципальной программы, реализуемые в составе регионального проекта, не входящего в состав федерального проекта «Развитие физкультурно-спортивных организаций на территории Владимирской области» государственной программы Владимирской области «Развитие физической культуры и спорта во Владимирской области</t>
  </si>
  <si>
    <t>2.1.3.1.</t>
  </si>
  <si>
    <t>Количество организаций, которым представлены средства иного межбюджетного трансферта на цели, указанные в подпунктах «а» и «б» пункта 2 Правил; количество организаций, которым представлены средства иного межбюджетного трансферта на цели, указанные в подпункте «г» пункта 2 Правил; количество спортивных площадок открытого типа, для которых закуплено оборудование</t>
  </si>
  <si>
    <t>2.2.</t>
  </si>
  <si>
    <r>
      <rPr>
        <b/>
        <sz val="11"/>
        <rFont val="Times New Roman"/>
        <family val="1"/>
        <charset val="204"/>
      </rPr>
      <t xml:space="preserve">Муниципальный проект, не входящий в состав региональных и/или федеральных проектов
«Наименование» (Ф.И.О. куратора) - </t>
    </r>
    <r>
      <rPr>
        <b/>
        <i/>
        <sz val="11"/>
        <rFont val="Times New Roman"/>
        <family val="1"/>
        <charset val="204"/>
      </rPr>
      <t>отсутствует</t>
    </r>
  </si>
  <si>
    <t>2.3.</t>
  </si>
  <si>
    <t>2.4.</t>
  </si>
  <si>
    <t>Комплекс процессных мероприятий «Развитие физической культуры и спорта»</t>
  </si>
  <si>
    <t>«Массовый спорт»</t>
  </si>
  <si>
    <t>Ответственный за реализацию (наименование структурного подразделения администрации (муниципального учреждения, организации)) - МКУ "Комитет по культуре и спорту", МБОУ ДО "ДЮСШ"</t>
  </si>
  <si>
    <t>2.4.1.</t>
  </si>
  <si>
    <t>Популяризация физической культуры и сопрта среди учащейся молодежи, работающей категории населения города.</t>
  </si>
  <si>
    <t>Привлечение учащейся молодежи, широких слоев населения к активным занятиям физической культуры и спортом.</t>
  </si>
  <si>
    <t>Количество спортивных мероприятий среди учащихся; увеличение количества занимающихся в спортивных секциях и группах здоровья.</t>
  </si>
  <si>
    <t>2.4.2.</t>
  </si>
  <si>
    <t>Повышение роли физической культуры и спорта как средства физического и нравственного здоровья населения. Пропаганда физической культуры и спорта.</t>
  </si>
  <si>
    <t>Увеличение количества  и массовости спортивных мероприятий.</t>
  </si>
  <si>
    <t>Ежегодное  увеличение количества проведенных спортивно- массовых мероприятий; увеличение количества занимающихся в спортивных секциях и группах здоровья.</t>
  </si>
  <si>
    <t>2.4.3.</t>
  </si>
  <si>
    <t>Повышение спортивного мастерства занимающихся.</t>
  </si>
  <si>
    <t>Повышение качества и эффективности учебно-тренировочных занятий. Осуществление поддержки молодых и перспективных спортсменов.</t>
  </si>
  <si>
    <t>Увеличение количества массовых разрядников (спортсменов-разрядников).</t>
  </si>
  <si>
    <t>«Укрепление материальной базы»</t>
  </si>
  <si>
    <t>2.4.4.</t>
  </si>
  <si>
    <t>Создание условий для  развития физической культурой и спортом.</t>
  </si>
  <si>
    <t xml:space="preserve">Улучшение качества занятий физической культурой и спортом (спортивных мероприятий) посредством создания комфортных и безопасных условий.  </t>
  </si>
  <si>
    <t>Количество спортивных мероприятий среди учащихся; увеличение количества занимающихся в спортивных секциях и группах здоровья; увеличение количества массовых разрядников (спортсменов-разрядников).</t>
  </si>
  <si>
    <t>2.4.5.</t>
  </si>
  <si>
    <t>Выполнение муниципального задания.</t>
  </si>
  <si>
    <t>2.5.</t>
  </si>
  <si>
    <t>3.</t>
  </si>
  <si>
    <t>Направление (подпрограмма)3 «Повышение правовой культуры населения на территории ЗАТО г. Радужный Владимирской области»</t>
  </si>
  <si>
    <t>3.1</t>
  </si>
  <si>
    <r>
      <rPr>
        <b/>
        <sz val="11"/>
        <color rgb="FF000000"/>
        <rFont val="Times New Roman"/>
        <family val="1"/>
        <charset val="204"/>
      </rPr>
      <t xml:space="preserve">Мероприятия муниципальной программы, реализуемые в составе региональных и/или федеральных проектов - </t>
    </r>
    <r>
      <rPr>
        <b/>
        <i/>
        <sz val="11"/>
        <color rgb="FF000000"/>
        <rFont val="Times New Roman"/>
        <family val="1"/>
        <charset val="204"/>
      </rPr>
      <t>отсутствует</t>
    </r>
  </si>
  <si>
    <t>3.2</t>
  </si>
  <si>
    <r>
      <rPr>
        <b/>
        <sz val="11"/>
        <color rgb="FF000000"/>
        <rFont val="Times New Roman"/>
        <family val="1"/>
        <charset val="204"/>
      </rPr>
      <t xml:space="preserve">Муниципальный проект, не входящий в состав региональных и/или федеральных проектов
 - </t>
    </r>
    <r>
      <rPr>
        <b/>
        <i/>
        <sz val="11"/>
        <color rgb="FF000000"/>
        <rFont val="Times New Roman"/>
        <family val="1"/>
        <charset val="204"/>
      </rPr>
      <t>отсутствует</t>
    </r>
  </si>
  <si>
    <t>3.3</t>
  </si>
  <si>
    <r>
      <rPr>
        <b/>
        <sz val="11"/>
        <color rgb="FF000000"/>
        <rFont val="Times New Roman"/>
        <family val="1"/>
        <charset val="204"/>
      </rPr>
      <t xml:space="preserve">Ведомственный проект  </t>
    </r>
    <r>
      <rPr>
        <b/>
        <i/>
        <sz val="11"/>
        <color rgb="FF000000"/>
        <rFont val="Times New Roman"/>
        <family val="1"/>
        <charset val="204"/>
      </rPr>
      <t>- отсутствует</t>
    </r>
  </si>
  <si>
    <t>3.4.</t>
  </si>
  <si>
    <t>Комплекс процессных мероприятий «Повышение правовой культуры населения»</t>
  </si>
  <si>
    <r>
      <rPr>
        <sz val="11"/>
        <color rgb="FF000000"/>
        <rFont val="Times New Roman"/>
        <family val="1"/>
        <charset val="204"/>
      </rPr>
      <t xml:space="preserve"> </t>
    </r>
    <r>
      <rPr>
        <b/>
        <sz val="11"/>
        <color rgb="FF000000"/>
        <rFont val="Times New Roman"/>
        <family val="1"/>
        <charset val="204"/>
      </rPr>
      <t>«Меры улучшения работы среди населения по правовому просвещению и воспитанию»</t>
    </r>
  </si>
  <si>
    <t>Ответственный за реализацию (наименование структурного подразделения администрации (муниципального учреждения, организации)) - Управление образования</t>
  </si>
  <si>
    <t>3.4.1.</t>
  </si>
  <si>
    <t>Снижение количества правонарушений среди несовершеннолетних.</t>
  </si>
  <si>
    <t>Повышение интереса обучающихся к изучению правовой системы государства.</t>
  </si>
  <si>
    <t xml:space="preserve">Увеличение количества граждан, пользующихся информационно-правовыми базами данных,
в том числе лиц молодежного возраста; снижение количества правонарушений среди несовершеннолетних; сокращение числа граждан, обратившихся в различные инстанции с жалобами, письмами и заявлениями.
</t>
  </si>
  <si>
    <t>3.5.</t>
  </si>
  <si>
    <t>4.</t>
  </si>
  <si>
    <t>Направление (подпрограмма)4 «Реализация государственной национальной политики на территории ЗАТО г. Радужный Владимирской области»</t>
  </si>
  <si>
    <t>4.1.</t>
  </si>
  <si>
    <t>4.2.</t>
  </si>
  <si>
    <r>
      <rPr>
        <b/>
        <sz val="11"/>
        <color rgb="FF000000"/>
        <rFont val="Times New Roman"/>
        <family val="1"/>
        <charset val="204"/>
      </rPr>
      <t xml:space="preserve">Муниципальный проект, не входящий в состав региональных и/или федеральных проектов - </t>
    </r>
    <r>
      <rPr>
        <b/>
        <i/>
        <sz val="11"/>
        <color rgb="FF000000"/>
        <rFont val="Times New Roman"/>
        <family val="1"/>
        <charset val="204"/>
      </rPr>
      <t>отсутствует</t>
    </r>
  </si>
  <si>
    <t>4.3.</t>
  </si>
  <si>
    <t>4.4.</t>
  </si>
  <si>
    <t>Комплекс процессных мероприятий «Реализация стратегии государственной национальной политики»</t>
  </si>
  <si>
    <r>
      <rPr>
        <sz val="11"/>
        <color rgb="FF000000"/>
        <rFont val="Times New Roman"/>
        <family val="1"/>
        <charset val="204"/>
      </rPr>
      <t xml:space="preserve"> </t>
    </r>
    <r>
      <rPr>
        <b/>
        <sz val="11"/>
        <color rgb="FF000000"/>
        <rFont val="Times New Roman"/>
        <family val="1"/>
        <charset val="204"/>
      </rPr>
      <t>«Реализация стратегии государственной национальной политики на территории ЗАТО г. Радужный Владимирской области»</t>
    </r>
  </si>
  <si>
    <t>4.4.1.</t>
  </si>
  <si>
    <t>Обеспечение позитивного социального самочувствия граждан через сохранение и развитие позитивного опыта межэтнического взаимодействия среди населения муниципального образования.</t>
  </si>
  <si>
    <t>Увеличение числа участников мероприятий, направленных на укрепление гражданского единства и гармонизацию межнациональных отношений  муниципального образования ЗАТО г. Радужный.</t>
  </si>
  <si>
    <t>Число участников мероприятий, направленных на укрепление гражданского единства и гармонизацию межнациональных отношений  муниципального образования ЗАТО г. Радужный.</t>
  </si>
  <si>
    <t>4.4.2</t>
  </si>
  <si>
    <t>Развитие информационного пространства в муниципальном образовании для пропаганды и распространения идей толерантности, гражданской солидарности, уважения к другим культурам, в том числе через средства массовой информации.</t>
  </si>
  <si>
    <t>Увеличение количества мероприятий, направленных на  укрепление гражданского единства и гармонизацию межнациональных отношений проведенных в муниципальном образовании ЗАТО г. Радужный.</t>
  </si>
  <si>
    <t>Количество мероприятий, направленных на  укрепление гражданского единства и гармонизацию межнациональных отношений проведенных в муниципальном образовании ЗАТО г. Радужный.</t>
  </si>
  <si>
    <t>4.4.3</t>
  </si>
  <si>
    <t>Проведение воспитательной, пропагандистской работы с населением ЗАТО г. Радужный; недопущение межнациональных и межконфессиональных конфликтов.</t>
  </si>
  <si>
    <t xml:space="preserve"> Увеличение количества публикаций в СМИ муниципального образования, направленных на формирование этнокультурной компетентности граждан и пропаганду ценностей добрососедства и толерантности.</t>
  </si>
  <si>
    <t>Количество публикаций в СМИ муниципального образования, направленных на формирование этнокультурной компетентности граждан и пропаганду ценностей добрососедства и толерантности.</t>
  </si>
  <si>
    <t>4.5.</t>
  </si>
  <si>
    <t>4. Финансовое обеспечение муниципальной программы.</t>
  </si>
  <si>
    <t>Наименование муниципальной программы, структурного элемента/источник финансирования</t>
  </si>
  <si>
    <t>ГРБС/КБК</t>
  </si>
  <si>
    <t>Объем финансового обеспечения по годам реализации, тыс.руб.</t>
  </si>
  <si>
    <t>Всего</t>
  </si>
  <si>
    <t>Муниципальная программа «Культура, спорт и национальная политика на территории ЗАТО г. Радужный Владимирской области» (всего), в том числе:</t>
  </si>
  <si>
    <t>МКУ "Комитет по культуре и спорту"</t>
  </si>
  <si>
    <t>Федеральный бюджет</t>
  </si>
  <si>
    <t>Областной бюджет</t>
  </si>
  <si>
    <t>Бюджет МО ЗАТО г. Радужный</t>
  </si>
  <si>
    <t>Внебюджетные источники</t>
  </si>
  <si>
    <t>Направление (подпрограмма)1 «Культура на территории ЗАТО г. Радужный Владимирской области» (всего), в том числе:</t>
  </si>
  <si>
    <t>Мероприятия муниципальной программы, реализуемые в составе регионального проекта, не входящего в состав федерального проекта «Развитие муниципальных общедоступных библиотек области» государственной программы Владимирской области "Развитие культуры" (книжный фонд) (всего), в том числе:</t>
  </si>
  <si>
    <t>-</t>
  </si>
  <si>
    <t>Мероприятия муниципальной программы, реализуемые в составе регионального проекта, не входящего в состав федерального проекта «Обеспечение условий реализации Программы» государственной программы Владимирской области «Развитие культуры»(ЗП работникам культуры ОБЛ) (всего), в том числе:</t>
  </si>
  <si>
    <t>Комплекс процессных мероприятий «Культура» (всего), в том числе:</t>
  </si>
  <si>
    <t>Направление (подпрограмма) 2 «Развитие физической культуры и спорта на территории   ЗАТО г. Радужный Владимирской области» (всего), в том числе:</t>
  </si>
  <si>
    <t>Мероприятия муниципальной программы, реализуемые в составе регионального проекта «Спорт - норма жизни (Владимирская область)», федерального проекта «Спорт — норма жизни», национального проекта «Демография» (всего), в том числе:</t>
  </si>
  <si>
    <t>Мероприятия муниципальной программы, реализуемые в составе регионального проекта «Развитие физкультурно-спортивных организаций на территории Владимирской области» в рамках государственной программы Владимирской области «Развитие физической культуры и спорта во Владимирской области» (МБТ на содержание объектов спорта) (всего), в том числе:</t>
  </si>
  <si>
    <t>7500703162030Ф590611</t>
  </si>
  <si>
    <t>Комплекс процессных мероприятий «Развитие физической культуры и спорта» (всего), в том числе:</t>
  </si>
  <si>
    <t>Направление (подпрограмма) 3 «Повышение правовой культуры населения на территории ЗАТО г. Радужный Владимирской области» (всего), в том числе:</t>
  </si>
  <si>
    <t>Управление образования</t>
  </si>
  <si>
    <t>Комплекс процессных мероприятий «Повышение правовой культуры населения» (всего), в том числе:</t>
  </si>
  <si>
    <t>Управление образования"</t>
  </si>
  <si>
    <t>77007091630120220244</t>
  </si>
  <si>
    <t>Направление (подпрограмма) 4 «Реализация государственной национальной политики на территории ЗАТО г. Радужный Владимирской области» (всего), в том числе:</t>
  </si>
  <si>
    <t>Комплекс процессных мероприятий  «Реализация стратегии государственной национальной политики» (всего), в том числе:</t>
  </si>
  <si>
    <t>4. Финансовое обеспечение комплекса процессных мероприятий</t>
  </si>
  <si>
    <t>Наименование мероприятия (результата)/ источник финансового обеспеченияя</t>
  </si>
  <si>
    <t>Благоустройство территории МБУК ПКиО г. Радужный : уборка снега механизированным способом, уборка сухостоя и упавших деревьев  в Парке.</t>
  </si>
  <si>
    <t>Комплектование книжных фондов библиотек муниципальных образований.</t>
  </si>
  <si>
    <t>Субсидия на реализация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 за счет резервного фонда Правительства Российской Федерации</t>
  </si>
  <si>
    <t>0</t>
  </si>
  <si>
    <t>Подпрограмма «Развитие физической культуры и спорта на территории   ЗАТО г. Радужный Владимирской области» (всего), в том числе:</t>
  </si>
  <si>
    <t>Межбюджетный трансферт на содержание объектов спортивной инфраструктуры муниципальной собственности для занятия физической культурой и спортом</t>
  </si>
  <si>
    <t>Подпрограмма «Повышение правовой культуры населения на территории   ЗАТО г. Радужный Владимирской области» (всего), в том числе:</t>
  </si>
  <si>
    <t>Конкурс "Гражданином быть обязан", посвящённый Конституции РФ и Международному Дню Прав человека.</t>
  </si>
  <si>
    <t>Конкурс на знания истории государственной символики "Символы России".</t>
  </si>
  <si>
    <t>Городская олимпиада школьников "Основы правовых знаний".</t>
  </si>
  <si>
    <t>Подпрограмма «Реализация государственной национальной политики на территории   ЗАТО г. Радужный Владимирской области» (всего), в том числе:</t>
  </si>
  <si>
    <t>Мероприятия по укреплению духовной общности народов России и сохранению культурных традиций..</t>
  </si>
  <si>
    <t>Мероприятия по выполнению муниципального задания в МБОУ ДО "ДЮСШ".</t>
  </si>
  <si>
    <t>Мероприятия по выполнению муниципальных заданий бюджетных учреждений культуры, подведомственных МКУ «Комитет по культуре и спорту»</t>
  </si>
  <si>
    <t>Мероприятия по предоставлению мер социальной поддержки по оплате за содержание и ремонт жилья, услуг теплоснабжения (отопления) и электроэнергии работникам культуры</t>
  </si>
  <si>
    <t>Комплекс процессных мероприятий «Физическая культура и спорт» (всего), в том числе:</t>
  </si>
  <si>
    <t>Комплекс процессных мероприятий «Реализация государственной национальной политики» (всего), в том числе:</t>
  </si>
  <si>
    <t>Муниципальный проект «Модельная библиотека»</t>
  </si>
  <si>
    <t xml:space="preserve">Муниципальный проект «Капитальный ремонт фасада здания МБУК "ЦДМ"» </t>
  </si>
  <si>
    <t>Внедрение информационных технологий в процесс библиотечного обслуживания в МБУК «Общедоступная библиотека ЗАТО г. Радужный</t>
  </si>
  <si>
    <t>Организация и проведение городских мероприятий, в том числе мероприятий патриотической направленности и социально-значимых мероприятий, а также мероприятий по сохранению памяти   радужан, внёсших вклад в развитие города.</t>
  </si>
  <si>
    <t>Организация и проведение городских мероприятий, направленных на повышение правовой культуры населения.</t>
  </si>
  <si>
    <t>Организация участия сборных команд города в спортивных мероприятиях областного и общероссийского уровней.</t>
  </si>
  <si>
    <t>Укрепление материально-технической базы МБОУ ДО ДЮСШ</t>
  </si>
  <si>
    <t xml:space="preserve">Организация и проведение городских спортивно массовых и физкультурно-оздоровительных мероприятий.
</t>
  </si>
  <si>
    <t>Выполнение управленческих функций, обеспечение стабильной работы подведомственных учреждений МКУ «Комитет по культуре и спорту».</t>
  </si>
  <si>
    <t>Укрепление материально-технической базы муниципальных организаций культуры и дополнительного образования в сфере культуры</t>
  </si>
  <si>
    <t>750080116101R5190612</t>
  </si>
  <si>
    <t>7500703161027039П611</t>
  </si>
  <si>
    <t>7500801161027039Ч611</t>
  </si>
  <si>
    <t>7500801161027039Ш611</t>
  </si>
  <si>
    <t>7500801161027039Ю611</t>
  </si>
  <si>
    <t>7500801161027039Я611</t>
  </si>
  <si>
    <t>7500801162012077Ю612</t>
  </si>
  <si>
    <t>7500801162029000Ш612</t>
  </si>
  <si>
    <t>75008041640171960321</t>
  </si>
  <si>
    <t>7500801164012078Ю612</t>
  </si>
  <si>
    <t>75008011640120800244</t>
  </si>
  <si>
    <t>75008011640520860244</t>
  </si>
  <si>
    <t>7500801164012080Э612</t>
  </si>
  <si>
    <t>7500801164012079Ю612</t>
  </si>
  <si>
    <t>7500801164012081Ч612</t>
  </si>
  <si>
    <t>7500703164012081П612</t>
  </si>
  <si>
    <t>7500801164012081Ш612</t>
  </si>
  <si>
    <t>7500801164012081Э612</t>
  </si>
  <si>
    <t>7500801164012081Я612</t>
  </si>
  <si>
    <t>75008041640100590111</t>
  </si>
  <si>
    <t>75008041640100590119</t>
  </si>
  <si>
    <t>75008041640100590244</t>
  </si>
  <si>
    <t>7500703164010059П611</t>
  </si>
  <si>
    <t>7500703164010159П611</t>
  </si>
  <si>
    <t>7500703164010259П611</t>
  </si>
  <si>
    <t>7500801164010259Ч611</t>
  </si>
  <si>
    <t>7500801164010059Ч611</t>
  </si>
  <si>
    <t>7500801164010159Ч611</t>
  </si>
  <si>
    <t>7500801164010059Ш611</t>
  </si>
  <si>
    <t>7500801164010159Ш611</t>
  </si>
  <si>
    <t>7500801164010259Ш611</t>
  </si>
  <si>
    <t>7500801164010059Э611</t>
  </si>
  <si>
    <t>7500801164010259Э611</t>
  </si>
  <si>
    <t>7500801164010059Ю611</t>
  </si>
  <si>
    <t>7500801164010159Ю611</t>
  </si>
  <si>
    <t>7500801164010259Ю611</t>
  </si>
  <si>
    <t>7500801164010059Я611</t>
  </si>
  <si>
    <t>7500801164010159Я611</t>
  </si>
  <si>
    <t>7500801164010259Я611</t>
  </si>
  <si>
    <t>7501103161P55229S612</t>
  </si>
  <si>
    <t>Мероприятия муниципальной программы, реализуемые в составе регионального  проекта, не входящего в состав федерального проекта «Содействие развитию системы дошкольного, общего и дополнительного образования» государственной программы Владимирской области «Развитие образования» (ЗП работникам доп.обр. ОБЛ) (всего), в том числе:</t>
  </si>
  <si>
    <t>7500703161037147Ф611</t>
  </si>
  <si>
    <t>7500703164010059Ф611</t>
  </si>
  <si>
    <t>7500703164010159Ф611</t>
  </si>
  <si>
    <t>7500703164010259Ф611</t>
  </si>
  <si>
    <t>750070316103S147Ф611</t>
  </si>
  <si>
    <t>7501103164010159Ф611</t>
  </si>
  <si>
    <t>7501103164010059Ф611</t>
  </si>
  <si>
    <t>75011021640220820244</t>
  </si>
  <si>
    <t>75011021640220820112</t>
  </si>
  <si>
    <t>75011021640220820113</t>
  </si>
  <si>
    <t>75011021640220830244</t>
  </si>
  <si>
    <t>7500703164022084Ф612</t>
  </si>
  <si>
    <t>77007091640420800000</t>
  </si>
  <si>
    <t>75011031610472000611</t>
  </si>
</sst>
</file>

<file path=xl/styles.xml><?xml version="1.0" encoding="utf-8"?>
<styleSheet xmlns="http://schemas.openxmlformats.org/spreadsheetml/2006/main">
  <numFmts count="2">
    <numFmt numFmtId="164" formatCode="0.000000"/>
    <numFmt numFmtId="165" formatCode="0.0000"/>
  </numFmts>
  <fonts count="17">
    <font>
      <sz val="11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1"/>
    </font>
    <font>
      <sz val="11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1"/>
    </font>
    <font>
      <i/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6E0EC"/>
        <bgColor rgb="FFF2DCDB"/>
      </patternFill>
    </fill>
    <fill>
      <patternFill patternType="solid">
        <fgColor rgb="FFC3D69B"/>
        <bgColor rgb="FFD7E4BD"/>
      </patternFill>
    </fill>
    <fill>
      <patternFill patternType="solid">
        <fgColor rgb="FFD7E4BD"/>
        <bgColor rgb="FFE6E0EC"/>
      </patternFill>
    </fill>
    <fill>
      <patternFill patternType="solid">
        <fgColor rgb="FFFCD5B5"/>
        <bgColor rgb="FFF2DCDB"/>
      </patternFill>
    </fill>
    <fill>
      <patternFill patternType="solid">
        <fgColor rgb="FFFDEADA"/>
        <bgColor rgb="FFF2DCDB"/>
      </patternFill>
    </fill>
    <fill>
      <patternFill patternType="solid">
        <fgColor rgb="FFDBEEF4"/>
        <bgColor rgb="FFE6E0EC"/>
      </patternFill>
    </fill>
    <fill>
      <patternFill patternType="solid">
        <fgColor rgb="FFF2DCDB"/>
        <bgColor rgb="FFE6E0EC"/>
      </patternFill>
    </fill>
    <fill>
      <patternFill patternType="solid">
        <fgColor rgb="FFE6B9B8"/>
        <bgColor rgb="FFFCD5B5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0" fillId="0" borderId="0" xfId="0" applyAlignment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0" fillId="0" borderId="0" xfId="0" applyFont="1"/>
    <xf numFmtId="49" fontId="2" fillId="0" borderId="1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3" fillId="6" borderId="8" xfId="0" applyNumberFormat="1" applyFont="1" applyFill="1" applyBorder="1" applyAlignment="1">
      <alignment horizontal="center" vertical="center"/>
    </xf>
    <xf numFmtId="49" fontId="2" fillId="7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49" fontId="3" fillId="9" borderId="1" xfId="0" applyNumberFormat="1" applyFont="1" applyFill="1" applyBorder="1" applyAlignment="1">
      <alignment horizontal="center" vertical="center"/>
    </xf>
    <xf numFmtId="49" fontId="2" fillId="9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49" fontId="2" fillId="9" borderId="2" xfId="0" applyNumberFormat="1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6" borderId="1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3" fillId="7" borderId="8" xfId="0" applyNumberFormat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164" fontId="10" fillId="10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64" fontId="10" fillId="6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164" fontId="10" fillId="9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4" fontId="10" fillId="0" borderId="15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6" fillId="6" borderId="14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/>
    <xf numFmtId="0" fontId="10" fillId="0" borderId="7" xfId="0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0" fontId="0" fillId="0" borderId="0" xfId="0"/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165" fontId="0" fillId="0" borderId="0" xfId="0" applyNumberFormat="1"/>
    <xf numFmtId="164" fontId="10" fillId="0" borderId="16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11" borderId="7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12" borderId="14" xfId="0" applyFont="1" applyFill="1" applyBorder="1" applyAlignment="1">
      <alignment horizontal="center" vertical="center" wrapText="1"/>
    </xf>
    <xf numFmtId="164" fontId="10" fillId="12" borderId="1" xfId="0" applyNumberFormat="1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center" wrapText="1"/>
    </xf>
    <xf numFmtId="0" fontId="14" fillId="13" borderId="0" xfId="0" applyFont="1" applyFill="1" applyAlignment="1">
      <alignment wrapText="1"/>
    </xf>
    <xf numFmtId="0" fontId="10" fillId="13" borderId="1" xfId="0" applyFont="1" applyFill="1" applyBorder="1" applyAlignment="1">
      <alignment horizontal="center" vertical="center" wrapText="1"/>
    </xf>
    <xf numFmtId="164" fontId="10" fillId="13" borderId="1" xfId="0" applyNumberFormat="1" applyFont="1" applyFill="1" applyBorder="1" applyAlignment="1">
      <alignment horizontal="center" vertical="center"/>
    </xf>
    <xf numFmtId="0" fontId="14" fillId="13" borderId="1" xfId="0" applyFont="1" applyFill="1" applyBorder="1" applyAlignment="1">
      <alignment horizontal="center" vertical="center" wrapText="1"/>
    </xf>
    <xf numFmtId="0" fontId="14" fillId="13" borderId="3" xfId="0" applyFont="1" applyFill="1" applyBorder="1" applyAlignment="1">
      <alignment horizontal="center" vertical="center" wrapText="1"/>
    </xf>
    <xf numFmtId="0" fontId="10" fillId="13" borderId="3" xfId="0" applyFont="1" applyFill="1" applyBorder="1" applyAlignment="1">
      <alignment horizontal="center" vertical="center" wrapText="1"/>
    </xf>
    <xf numFmtId="164" fontId="10" fillId="13" borderId="3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7" borderId="9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7" borderId="9" xfId="0" applyFont="1" applyFill="1" applyBorder="1" applyAlignment="1">
      <alignment horizontal="left" vertical="center" wrapText="1"/>
    </xf>
    <xf numFmtId="49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6" borderId="11" xfId="0" applyNumberFormat="1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left" vertical="center"/>
    </xf>
    <xf numFmtId="0" fontId="2" fillId="7" borderId="3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0" fillId="8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2DCDB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DEADA"/>
      <rgbColor rgb="FFDBEEF4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E6B9B8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0"/>
  <sheetViews>
    <sheetView zoomScale="70" zoomScaleNormal="70" workbookViewId="0">
      <selection activeCell="B58" sqref="B58:D58"/>
    </sheetView>
  </sheetViews>
  <sheetFormatPr defaultColWidth="8.77734375" defaultRowHeight="14.4"/>
  <cols>
    <col min="2" max="2" width="50.44140625" customWidth="1"/>
    <col min="3" max="3" width="47.88671875" customWidth="1"/>
    <col min="4" max="4" width="46.77734375" customWidth="1"/>
    <col min="5" max="5" width="39.21875" customWidth="1"/>
    <col min="1024" max="1024" width="11.5546875" customWidth="1"/>
  </cols>
  <sheetData>
    <row r="1" spans="1:13" ht="17.399999999999999">
      <c r="A1" s="127" t="s">
        <v>0</v>
      </c>
      <c r="B1" s="127"/>
      <c r="C1" s="127"/>
      <c r="D1" s="127"/>
      <c r="E1" s="1"/>
      <c r="F1" s="1"/>
      <c r="G1" s="1"/>
      <c r="H1" s="1"/>
      <c r="I1" s="1"/>
      <c r="J1" s="1"/>
      <c r="K1" s="1"/>
      <c r="L1" s="1"/>
      <c r="M1" s="1"/>
    </row>
    <row r="2" spans="1:13" ht="42" customHeight="1">
      <c r="A2" s="2" t="s">
        <v>1</v>
      </c>
      <c r="B2" s="2" t="s">
        <v>2</v>
      </c>
      <c r="C2" s="3" t="s">
        <v>3</v>
      </c>
      <c r="D2" s="2" t="s">
        <v>4</v>
      </c>
    </row>
    <row r="3" spans="1:13">
      <c r="A3" s="4">
        <v>1</v>
      </c>
      <c r="B3" s="4">
        <v>2</v>
      </c>
      <c r="C3" s="4">
        <v>3</v>
      </c>
      <c r="D3" s="4">
        <v>4</v>
      </c>
    </row>
    <row r="4" spans="1:13" ht="22.8" customHeight="1">
      <c r="A4" s="5" t="s">
        <v>5</v>
      </c>
      <c r="B4" s="128" t="s">
        <v>6</v>
      </c>
      <c r="C4" s="128"/>
      <c r="D4" s="128"/>
    </row>
    <row r="5" spans="1:13" ht="28.35" customHeight="1">
      <c r="A5" s="6" t="s">
        <v>5</v>
      </c>
      <c r="B5" s="129" t="s">
        <v>7</v>
      </c>
      <c r="C5" s="129"/>
      <c r="D5" s="129"/>
    </row>
    <row r="6" spans="1:13" ht="46.2" customHeight="1">
      <c r="A6" s="7" t="s">
        <v>8</v>
      </c>
      <c r="B6" s="129" t="s">
        <v>9</v>
      </c>
      <c r="C6" s="129"/>
      <c r="D6" s="129"/>
    </row>
    <row r="7" spans="1:13" ht="49.2" customHeight="1">
      <c r="A7" s="8"/>
      <c r="B7" s="130" t="s">
        <v>10</v>
      </c>
      <c r="C7" s="130"/>
      <c r="D7" s="9" t="s">
        <v>11</v>
      </c>
    </row>
    <row r="8" spans="1:13" ht="105.9" customHeight="1">
      <c r="A8" s="10" t="s">
        <v>12</v>
      </c>
      <c r="B8" s="11" t="s">
        <v>13</v>
      </c>
      <c r="C8" s="12" t="s">
        <v>14</v>
      </c>
      <c r="D8" s="12" t="s">
        <v>15</v>
      </c>
    </row>
    <row r="9" spans="1:13" ht="48" customHeight="1">
      <c r="A9" s="13" t="s">
        <v>16</v>
      </c>
      <c r="B9" s="129" t="s">
        <v>17</v>
      </c>
      <c r="C9" s="129"/>
      <c r="D9" s="129"/>
    </row>
    <row r="10" spans="1:13" ht="46.2" customHeight="1">
      <c r="A10" s="14"/>
      <c r="B10" s="130" t="s">
        <v>18</v>
      </c>
      <c r="C10" s="130"/>
      <c r="D10" s="9" t="s">
        <v>19</v>
      </c>
    </row>
    <row r="11" spans="1:13" ht="123.6" customHeight="1">
      <c r="A11" s="10" t="s">
        <v>20</v>
      </c>
      <c r="B11" s="12" t="s">
        <v>21</v>
      </c>
      <c r="C11" s="12" t="s">
        <v>21</v>
      </c>
      <c r="D11" s="12" t="s">
        <v>22</v>
      </c>
    </row>
    <row r="12" spans="1:13" ht="29.1" customHeight="1">
      <c r="A12" s="6" t="s">
        <v>23</v>
      </c>
      <c r="B12" s="131" t="s">
        <v>24</v>
      </c>
      <c r="C12" s="131"/>
      <c r="D12" s="131"/>
    </row>
    <row r="13" spans="1:13" s="16" customFormat="1" ht="26.1" customHeight="1">
      <c r="A13" s="15" t="s">
        <v>25</v>
      </c>
      <c r="B13" s="132" t="s">
        <v>26</v>
      </c>
      <c r="C13" s="132"/>
      <c r="D13" s="132"/>
    </row>
    <row r="14" spans="1:13" s="16" customFormat="1" ht="49.2" customHeight="1">
      <c r="A14" s="17"/>
      <c r="B14" s="133" t="s">
        <v>27</v>
      </c>
      <c r="C14" s="133"/>
      <c r="D14" s="18" t="s">
        <v>28</v>
      </c>
    </row>
    <row r="15" spans="1:13" s="16" customFormat="1" ht="118.8" customHeight="1">
      <c r="A15" s="19" t="s">
        <v>29</v>
      </c>
      <c r="B15" s="20" t="s">
        <v>30</v>
      </c>
      <c r="C15" s="20" t="s">
        <v>31</v>
      </c>
      <c r="D15" s="20" t="s">
        <v>32</v>
      </c>
    </row>
    <row r="16" spans="1:13" s="16" customFormat="1" ht="46.05" customHeight="1">
      <c r="A16" s="21" t="s">
        <v>33</v>
      </c>
      <c r="B16" s="131" t="s">
        <v>34</v>
      </c>
      <c r="C16" s="131"/>
      <c r="D16" s="131"/>
    </row>
    <row r="17" spans="1:4" s="16" customFormat="1" ht="49.2" customHeight="1">
      <c r="A17" s="22"/>
      <c r="B17" s="133" t="s">
        <v>35</v>
      </c>
      <c r="C17" s="133"/>
      <c r="D17" s="18" t="s">
        <v>28</v>
      </c>
    </row>
    <row r="18" spans="1:4" s="16" customFormat="1" ht="115.05" customHeight="1">
      <c r="A18" s="19" t="s">
        <v>36</v>
      </c>
      <c r="B18" s="20" t="s">
        <v>37</v>
      </c>
      <c r="C18" s="20" t="s">
        <v>38</v>
      </c>
      <c r="D18" s="20" t="s">
        <v>39</v>
      </c>
    </row>
    <row r="19" spans="1:4" ht="37.799999999999997" customHeight="1">
      <c r="A19" s="21" t="s">
        <v>40</v>
      </c>
      <c r="B19" s="134" t="s">
        <v>41</v>
      </c>
      <c r="C19" s="134"/>
      <c r="D19" s="134"/>
    </row>
    <row r="20" spans="1:4" ht="25.5" customHeight="1">
      <c r="A20" s="23" t="s">
        <v>42</v>
      </c>
      <c r="B20" s="135" t="s">
        <v>43</v>
      </c>
      <c r="C20" s="135"/>
      <c r="D20" s="135"/>
    </row>
    <row r="21" spans="1:4" ht="14.4" customHeight="1">
      <c r="A21" s="24"/>
      <c r="B21" s="136" t="s">
        <v>44</v>
      </c>
      <c r="C21" s="136"/>
      <c r="D21" s="136"/>
    </row>
    <row r="22" spans="1:4" ht="46.2" customHeight="1">
      <c r="A22" s="17"/>
      <c r="B22" s="137" t="s">
        <v>45</v>
      </c>
      <c r="C22" s="137"/>
      <c r="D22" s="25" t="s">
        <v>46</v>
      </c>
    </row>
    <row r="23" spans="1:4" ht="82.2" customHeight="1">
      <c r="A23" s="17" t="s">
        <v>47</v>
      </c>
      <c r="B23" s="25" t="s">
        <v>48</v>
      </c>
      <c r="C23" s="25" t="s">
        <v>49</v>
      </c>
      <c r="D23" s="25" t="s">
        <v>50</v>
      </c>
    </row>
    <row r="24" spans="1:4" ht="80.400000000000006" customHeight="1">
      <c r="A24" s="19" t="s">
        <v>51</v>
      </c>
      <c r="B24" s="26" t="s">
        <v>52</v>
      </c>
      <c r="C24" s="26" t="s">
        <v>53</v>
      </c>
      <c r="D24" s="26" t="s">
        <v>54</v>
      </c>
    </row>
    <row r="25" spans="1:4">
      <c r="A25" s="24"/>
      <c r="B25" s="138" t="s">
        <v>55</v>
      </c>
      <c r="C25" s="138"/>
      <c r="D25" s="138"/>
    </row>
    <row r="26" spans="1:4" ht="58.2" customHeight="1">
      <c r="A26" s="17"/>
      <c r="B26" s="137" t="s">
        <v>56</v>
      </c>
      <c r="C26" s="137"/>
      <c r="D26" s="25" t="s">
        <v>57</v>
      </c>
    </row>
    <row r="27" spans="1:4" ht="74.55" customHeight="1">
      <c r="A27" s="17" t="s">
        <v>58</v>
      </c>
      <c r="B27" s="25" t="s">
        <v>59</v>
      </c>
      <c r="C27" s="25" t="s">
        <v>60</v>
      </c>
      <c r="D27" s="25" t="s">
        <v>61</v>
      </c>
    </row>
    <row r="28" spans="1:4" ht="19.350000000000001" customHeight="1">
      <c r="A28" s="15" t="s">
        <v>62</v>
      </c>
      <c r="B28" s="139" t="s">
        <v>63</v>
      </c>
      <c r="C28" s="139"/>
      <c r="D28" s="139"/>
    </row>
    <row r="29" spans="1:4" ht="21.9" customHeight="1">
      <c r="A29" s="24"/>
      <c r="B29" s="140" t="s">
        <v>64</v>
      </c>
      <c r="C29" s="140"/>
      <c r="D29" s="140"/>
    </row>
    <row r="30" spans="1:4" ht="57.45" customHeight="1">
      <c r="A30" s="17"/>
      <c r="B30" s="137" t="s">
        <v>45</v>
      </c>
      <c r="C30" s="137"/>
      <c r="D30" s="25" t="s">
        <v>19</v>
      </c>
    </row>
    <row r="31" spans="1:4" ht="41.4">
      <c r="A31" s="17" t="s">
        <v>65</v>
      </c>
      <c r="B31" s="25" t="s">
        <v>66</v>
      </c>
      <c r="C31" s="25" t="s">
        <v>67</v>
      </c>
      <c r="D31" s="25" t="s">
        <v>68</v>
      </c>
    </row>
    <row r="32" spans="1:4" hidden="1">
      <c r="A32" s="141" t="s">
        <v>69</v>
      </c>
      <c r="B32" s="141"/>
      <c r="C32" s="142"/>
      <c r="D32" s="142"/>
    </row>
    <row r="33" spans="1:4" hidden="1">
      <c r="A33" s="143" t="s">
        <v>70</v>
      </c>
      <c r="B33" s="143"/>
      <c r="C33" s="144"/>
      <c r="D33" s="144"/>
    </row>
    <row r="34" spans="1:4" ht="26.4" hidden="1" customHeight="1">
      <c r="A34" s="145" t="s">
        <v>71</v>
      </c>
      <c r="B34" s="145"/>
      <c r="C34" s="144"/>
      <c r="D34" s="144"/>
    </row>
    <row r="35" spans="1:4" ht="12" hidden="1" customHeight="1">
      <c r="A35" s="143" t="s">
        <v>72</v>
      </c>
      <c r="B35" s="143"/>
      <c r="C35" s="137"/>
      <c r="D35" s="137"/>
    </row>
    <row r="36" spans="1:4" ht="27" hidden="1" customHeight="1">
      <c r="A36" s="145" t="s">
        <v>73</v>
      </c>
      <c r="B36" s="145"/>
      <c r="C36" s="144"/>
      <c r="D36" s="144"/>
    </row>
    <row r="37" spans="1:4" hidden="1">
      <c r="A37" s="146" t="s">
        <v>74</v>
      </c>
      <c r="B37" s="146"/>
      <c r="C37" s="147"/>
      <c r="D37" s="147"/>
    </row>
    <row r="38" spans="1:4" ht="14.4" customHeight="1">
      <c r="A38" s="24"/>
      <c r="B38" s="140" t="s">
        <v>75</v>
      </c>
      <c r="C38" s="140"/>
      <c r="D38" s="140"/>
    </row>
    <row r="39" spans="1:4" ht="57.6" customHeight="1">
      <c r="A39" s="17"/>
      <c r="B39" s="137" t="s">
        <v>76</v>
      </c>
      <c r="C39" s="137"/>
      <c r="D39" s="25" t="s">
        <v>19</v>
      </c>
    </row>
    <row r="40" spans="1:4" ht="145.5" customHeight="1">
      <c r="A40" s="19" t="s">
        <v>77</v>
      </c>
      <c r="B40" s="26" t="s">
        <v>21</v>
      </c>
      <c r="C40" s="26" t="s">
        <v>21</v>
      </c>
      <c r="D40" s="28" t="s">
        <v>78</v>
      </c>
    </row>
    <row r="41" spans="1:4" ht="14.4" customHeight="1">
      <c r="A41" s="24"/>
      <c r="B41" s="140" t="s">
        <v>79</v>
      </c>
      <c r="C41" s="140"/>
      <c r="D41" s="140"/>
    </row>
    <row r="42" spans="1:4" ht="42.45" customHeight="1">
      <c r="A42" s="17"/>
      <c r="B42" s="137" t="s">
        <v>45</v>
      </c>
      <c r="C42" s="137"/>
      <c r="D42" s="25" t="s">
        <v>19</v>
      </c>
    </row>
    <row r="43" spans="1:4" ht="77.55" customHeight="1">
      <c r="A43" s="17" t="s">
        <v>80</v>
      </c>
      <c r="B43" s="25" t="s">
        <v>81</v>
      </c>
      <c r="C43" s="25" t="s">
        <v>82</v>
      </c>
      <c r="D43" s="29" t="s">
        <v>83</v>
      </c>
    </row>
    <row r="44" spans="1:4" ht="24.6" customHeight="1">
      <c r="A44" s="15" t="s">
        <v>62</v>
      </c>
      <c r="B44" s="139" t="s">
        <v>63</v>
      </c>
      <c r="C44" s="139"/>
      <c r="D44" s="139"/>
    </row>
    <row r="45" spans="1:4" ht="27" customHeight="1">
      <c r="A45" s="30" t="s">
        <v>84</v>
      </c>
      <c r="B45" s="148" t="s">
        <v>85</v>
      </c>
      <c r="C45" s="148"/>
      <c r="D45" s="148"/>
    </row>
    <row r="46" spans="1:4" ht="27" customHeight="1">
      <c r="A46" s="31" t="s">
        <v>86</v>
      </c>
      <c r="B46" s="149" t="s">
        <v>87</v>
      </c>
      <c r="C46" s="149"/>
      <c r="D46" s="149"/>
    </row>
    <row r="47" spans="1:4" ht="42" customHeight="1">
      <c r="A47" s="32" t="s">
        <v>88</v>
      </c>
      <c r="B47" s="150" t="s">
        <v>89</v>
      </c>
      <c r="C47" s="150"/>
      <c r="D47" s="150"/>
    </row>
    <row r="48" spans="1:4" ht="35.85" customHeight="1">
      <c r="A48" s="33"/>
      <c r="B48" s="151" t="s">
        <v>90</v>
      </c>
      <c r="C48" s="151"/>
      <c r="D48" s="34" t="s">
        <v>19</v>
      </c>
    </row>
    <row r="49" spans="1:4" ht="67.8" customHeight="1">
      <c r="A49" s="35" t="s">
        <v>91</v>
      </c>
      <c r="B49" s="36" t="s">
        <v>92</v>
      </c>
      <c r="C49" s="36" t="s">
        <v>93</v>
      </c>
      <c r="D49" s="36" t="s">
        <v>94</v>
      </c>
    </row>
    <row r="50" spans="1:4" ht="64.2" customHeight="1">
      <c r="A50" s="7" t="s">
        <v>95</v>
      </c>
      <c r="B50" s="152" t="s">
        <v>96</v>
      </c>
      <c r="C50" s="152"/>
      <c r="D50" s="152"/>
    </row>
    <row r="51" spans="1:4" ht="43.95" customHeight="1">
      <c r="A51" s="37"/>
      <c r="B51" s="153" t="s">
        <v>90</v>
      </c>
      <c r="C51" s="153"/>
      <c r="D51" s="9" t="s">
        <v>19</v>
      </c>
    </row>
    <row r="52" spans="1:4" ht="72" customHeight="1">
      <c r="A52" s="10" t="s">
        <v>97</v>
      </c>
      <c r="B52" s="12" t="s">
        <v>98</v>
      </c>
      <c r="C52" s="12" t="s">
        <v>99</v>
      </c>
      <c r="D52" s="12" t="s">
        <v>100</v>
      </c>
    </row>
    <row r="53" spans="1:4" ht="51.45" customHeight="1">
      <c r="A53" s="7" t="s">
        <v>101</v>
      </c>
      <c r="B53" s="129" t="s">
        <v>102</v>
      </c>
      <c r="C53" s="129"/>
      <c r="D53" s="129"/>
    </row>
    <row r="54" spans="1:4" ht="39.6" customHeight="1">
      <c r="A54" s="37"/>
      <c r="B54" s="153" t="s">
        <v>90</v>
      </c>
      <c r="C54" s="153"/>
      <c r="D54" s="9" t="s">
        <v>19</v>
      </c>
    </row>
    <row r="55" spans="1:4" ht="123.6" customHeight="1">
      <c r="A55" s="10" t="s">
        <v>103</v>
      </c>
      <c r="B55" s="12" t="s">
        <v>98</v>
      </c>
      <c r="C55" s="12" t="s">
        <v>99</v>
      </c>
      <c r="D55" s="12" t="s">
        <v>104</v>
      </c>
    </row>
    <row r="56" spans="1:4" ht="25.8" customHeight="1">
      <c r="A56" s="15" t="s">
        <v>105</v>
      </c>
      <c r="B56" s="154" t="s">
        <v>106</v>
      </c>
      <c r="C56" s="154"/>
      <c r="D56" s="154"/>
    </row>
    <row r="57" spans="1:4" ht="27.6" customHeight="1">
      <c r="A57" s="38" t="s">
        <v>107</v>
      </c>
      <c r="B57" s="155" t="s">
        <v>41</v>
      </c>
      <c r="C57" s="155"/>
      <c r="D57" s="155"/>
    </row>
    <row r="58" spans="1:4" ht="27.6" customHeight="1">
      <c r="A58" s="39" t="s">
        <v>108</v>
      </c>
      <c r="B58" s="156" t="s">
        <v>109</v>
      </c>
      <c r="C58" s="156"/>
      <c r="D58" s="156"/>
    </row>
    <row r="59" spans="1:4">
      <c r="A59" s="40"/>
      <c r="B59" s="157" t="s">
        <v>110</v>
      </c>
      <c r="C59" s="157"/>
      <c r="D59" s="157"/>
    </row>
    <row r="60" spans="1:4" ht="41.4" customHeight="1">
      <c r="A60" s="17"/>
      <c r="B60" s="137" t="s">
        <v>111</v>
      </c>
      <c r="C60" s="137"/>
      <c r="D60" s="25" t="s">
        <v>19</v>
      </c>
    </row>
    <row r="61" spans="1:4" ht="49.2" customHeight="1">
      <c r="A61" s="17" t="s">
        <v>112</v>
      </c>
      <c r="B61" s="25" t="s">
        <v>113</v>
      </c>
      <c r="C61" s="25" t="s">
        <v>114</v>
      </c>
      <c r="D61" s="25" t="s">
        <v>115</v>
      </c>
    </row>
    <row r="62" spans="1:4" ht="71.55" customHeight="1">
      <c r="A62" s="22" t="s">
        <v>116</v>
      </c>
      <c r="B62" s="41" t="s">
        <v>117</v>
      </c>
      <c r="C62" s="25" t="s">
        <v>118</v>
      </c>
      <c r="D62" s="25" t="s">
        <v>119</v>
      </c>
    </row>
    <row r="63" spans="1:4" ht="80.55" customHeight="1">
      <c r="A63" s="19" t="s">
        <v>120</v>
      </c>
      <c r="B63" s="26" t="s">
        <v>121</v>
      </c>
      <c r="C63" s="42" t="s">
        <v>122</v>
      </c>
      <c r="D63" s="26" t="s">
        <v>123</v>
      </c>
    </row>
    <row r="64" spans="1:4">
      <c r="A64" s="24"/>
      <c r="B64" s="138" t="s">
        <v>124</v>
      </c>
      <c r="C64" s="138"/>
      <c r="D64" s="138"/>
    </row>
    <row r="65" spans="1:4" ht="43.8" customHeight="1">
      <c r="A65" s="17"/>
      <c r="B65" s="137" t="s">
        <v>111</v>
      </c>
      <c r="C65" s="137"/>
      <c r="D65" s="25" t="s">
        <v>19</v>
      </c>
    </row>
    <row r="66" spans="1:4" ht="72.3" customHeight="1">
      <c r="A66" s="17" t="s">
        <v>125</v>
      </c>
      <c r="B66" s="25" t="s">
        <v>126</v>
      </c>
      <c r="C66" s="25" t="s">
        <v>127</v>
      </c>
      <c r="D66" s="25" t="s">
        <v>128</v>
      </c>
    </row>
    <row r="67" spans="1:4" ht="24.6" customHeight="1">
      <c r="A67" s="24"/>
      <c r="B67" s="138" t="s">
        <v>75</v>
      </c>
      <c r="C67" s="138"/>
      <c r="D67" s="138"/>
    </row>
    <row r="68" spans="1:4" ht="42.45" customHeight="1">
      <c r="A68" s="17"/>
      <c r="B68" s="137" t="s">
        <v>90</v>
      </c>
      <c r="C68" s="137"/>
      <c r="D68" s="25" t="s">
        <v>19</v>
      </c>
    </row>
    <row r="69" spans="1:4" ht="42.45" customHeight="1">
      <c r="A69" s="17" t="s">
        <v>129</v>
      </c>
      <c r="B69" s="25" t="s">
        <v>98</v>
      </c>
      <c r="C69" s="25" t="s">
        <v>99</v>
      </c>
      <c r="D69" s="25" t="s">
        <v>130</v>
      </c>
    </row>
    <row r="70" spans="1:4" ht="31.35" customHeight="1">
      <c r="A70" s="15" t="s">
        <v>131</v>
      </c>
      <c r="B70" s="139" t="s">
        <v>63</v>
      </c>
      <c r="C70" s="139"/>
      <c r="D70" s="139"/>
    </row>
    <row r="71" spans="1:4" ht="32.4" customHeight="1">
      <c r="A71" s="30" t="s">
        <v>132</v>
      </c>
      <c r="B71" s="158" t="s">
        <v>133</v>
      </c>
      <c r="C71" s="158"/>
      <c r="D71" s="158"/>
    </row>
    <row r="72" spans="1:4" ht="43.95" customHeight="1">
      <c r="A72" s="43" t="s">
        <v>134</v>
      </c>
      <c r="B72" s="159" t="s">
        <v>135</v>
      </c>
      <c r="C72" s="159"/>
      <c r="D72" s="159"/>
    </row>
    <row r="73" spans="1:4" ht="30.6" customHeight="1">
      <c r="A73" s="43" t="s">
        <v>136</v>
      </c>
      <c r="B73" s="159" t="s">
        <v>137</v>
      </c>
      <c r="C73" s="159"/>
      <c r="D73" s="159"/>
    </row>
    <row r="74" spans="1:4" ht="24.6" customHeight="1">
      <c r="A74" s="44" t="s">
        <v>138</v>
      </c>
      <c r="B74" s="160" t="s">
        <v>139</v>
      </c>
      <c r="C74" s="160"/>
      <c r="D74" s="160"/>
    </row>
    <row r="75" spans="1:4" ht="28.2" customHeight="1">
      <c r="A75" s="45" t="s">
        <v>140</v>
      </c>
      <c r="B75" s="161" t="s">
        <v>141</v>
      </c>
      <c r="C75" s="161"/>
      <c r="D75" s="161"/>
    </row>
    <row r="76" spans="1:4" ht="20.399999999999999" customHeight="1">
      <c r="A76" s="40"/>
      <c r="B76" s="162" t="s">
        <v>142</v>
      </c>
      <c r="C76" s="162"/>
      <c r="D76" s="162"/>
    </row>
    <row r="77" spans="1:4" ht="42.45" customHeight="1">
      <c r="A77" s="17"/>
      <c r="B77" s="137" t="s">
        <v>143</v>
      </c>
      <c r="C77" s="137"/>
      <c r="D77" s="25" t="s">
        <v>19</v>
      </c>
    </row>
    <row r="78" spans="1:4" ht="102" customHeight="1">
      <c r="A78" s="46" t="s">
        <v>144</v>
      </c>
      <c r="B78" s="25" t="s">
        <v>145</v>
      </c>
      <c r="C78" s="25" t="s">
        <v>146</v>
      </c>
      <c r="D78" s="25" t="s">
        <v>147</v>
      </c>
    </row>
    <row r="79" spans="1:4" ht="29.1" customHeight="1">
      <c r="A79" s="15" t="s">
        <v>148</v>
      </c>
      <c r="B79" s="139" t="s">
        <v>63</v>
      </c>
      <c r="C79" s="139"/>
      <c r="D79" s="139"/>
    </row>
    <row r="80" spans="1:4" ht="38.1" customHeight="1">
      <c r="A80" s="30" t="s">
        <v>149</v>
      </c>
      <c r="B80" s="158" t="s">
        <v>150</v>
      </c>
      <c r="C80" s="158"/>
      <c r="D80" s="158"/>
    </row>
    <row r="81" spans="1:4" ht="27.15" customHeight="1">
      <c r="A81" s="43" t="s">
        <v>151</v>
      </c>
      <c r="B81" s="159" t="s">
        <v>135</v>
      </c>
      <c r="C81" s="159"/>
      <c r="D81" s="159"/>
    </row>
    <row r="82" spans="1:4" ht="21.9" customHeight="1">
      <c r="A82" s="43" t="s">
        <v>152</v>
      </c>
      <c r="B82" s="159" t="s">
        <v>153</v>
      </c>
      <c r="C82" s="159"/>
      <c r="D82" s="159"/>
    </row>
    <row r="83" spans="1:4" ht="16.649999999999999" customHeight="1">
      <c r="A83" s="38" t="s">
        <v>154</v>
      </c>
      <c r="B83" s="155" t="s">
        <v>139</v>
      </c>
      <c r="C83" s="155"/>
      <c r="D83" s="155"/>
    </row>
    <row r="84" spans="1:4" ht="39.6" customHeight="1">
      <c r="A84" s="23" t="s">
        <v>155</v>
      </c>
      <c r="B84" s="135" t="s">
        <v>156</v>
      </c>
      <c r="C84" s="135"/>
      <c r="D84" s="135"/>
    </row>
    <row r="85" spans="1:4" ht="27.6" customHeight="1">
      <c r="A85" s="47"/>
      <c r="B85" s="163" t="s">
        <v>157</v>
      </c>
      <c r="C85" s="163"/>
      <c r="D85" s="163"/>
    </row>
    <row r="86" spans="1:4" ht="46.95" customHeight="1">
      <c r="A86" s="17"/>
      <c r="B86" s="137" t="s">
        <v>45</v>
      </c>
      <c r="C86" s="137"/>
      <c r="D86" s="25" t="s">
        <v>19</v>
      </c>
    </row>
    <row r="87" spans="1:4" ht="97.05" customHeight="1">
      <c r="A87" s="17" t="s">
        <v>158</v>
      </c>
      <c r="B87" s="25" t="s">
        <v>159</v>
      </c>
      <c r="C87" s="25" t="s">
        <v>160</v>
      </c>
      <c r="D87" s="25" t="s">
        <v>161</v>
      </c>
    </row>
    <row r="88" spans="1:4" ht="104.4" customHeight="1">
      <c r="A88" s="46" t="s">
        <v>162</v>
      </c>
      <c r="B88" s="25" t="s">
        <v>163</v>
      </c>
      <c r="C88" s="25" t="s">
        <v>164</v>
      </c>
      <c r="D88" s="25" t="s">
        <v>165</v>
      </c>
    </row>
    <row r="89" spans="1:4" ht="94.05" customHeight="1">
      <c r="A89" s="46" t="s">
        <v>166</v>
      </c>
      <c r="B89" s="25" t="s">
        <v>167</v>
      </c>
      <c r="C89" s="25" t="s">
        <v>168</v>
      </c>
      <c r="D89" s="25" t="s">
        <v>169</v>
      </c>
    </row>
    <row r="90" spans="1:4" ht="23.1" customHeight="1">
      <c r="A90" s="15" t="s">
        <v>170</v>
      </c>
      <c r="B90" s="139" t="s">
        <v>63</v>
      </c>
      <c r="C90" s="139"/>
      <c r="D90" s="139"/>
    </row>
  </sheetData>
  <mergeCells count="72">
    <mergeCell ref="B90:D90"/>
    <mergeCell ref="B82:D82"/>
    <mergeCell ref="B83:D83"/>
    <mergeCell ref="B84:D84"/>
    <mergeCell ref="B85:D85"/>
    <mergeCell ref="B86:C86"/>
    <mergeCell ref="B76:D76"/>
    <mergeCell ref="B77:C77"/>
    <mergeCell ref="B79:D79"/>
    <mergeCell ref="B80:D80"/>
    <mergeCell ref="B81:D81"/>
    <mergeCell ref="B71:D71"/>
    <mergeCell ref="B72:D72"/>
    <mergeCell ref="B73:D73"/>
    <mergeCell ref="B74:D74"/>
    <mergeCell ref="B75:D75"/>
    <mergeCell ref="B64:D64"/>
    <mergeCell ref="B65:C65"/>
    <mergeCell ref="B67:D67"/>
    <mergeCell ref="B68:C68"/>
    <mergeCell ref="B70:D70"/>
    <mergeCell ref="B56:D56"/>
    <mergeCell ref="B57:D57"/>
    <mergeCell ref="B58:D58"/>
    <mergeCell ref="B59:D59"/>
    <mergeCell ref="B60:C60"/>
    <mergeCell ref="B48:C48"/>
    <mergeCell ref="B50:D50"/>
    <mergeCell ref="B51:C51"/>
    <mergeCell ref="B53:D53"/>
    <mergeCell ref="B54:C54"/>
    <mergeCell ref="B42:C42"/>
    <mergeCell ref="B44:D44"/>
    <mergeCell ref="B45:D45"/>
    <mergeCell ref="B46:D46"/>
    <mergeCell ref="B47:D47"/>
    <mergeCell ref="A37:B37"/>
    <mergeCell ref="C37:D37"/>
    <mergeCell ref="B38:D38"/>
    <mergeCell ref="B39:C39"/>
    <mergeCell ref="B41:D41"/>
    <mergeCell ref="A34:B34"/>
    <mergeCell ref="C34:D34"/>
    <mergeCell ref="A35:B35"/>
    <mergeCell ref="C35:D35"/>
    <mergeCell ref="A36:B36"/>
    <mergeCell ref="C36:D36"/>
    <mergeCell ref="B30:C30"/>
    <mergeCell ref="A32:B32"/>
    <mergeCell ref="C32:D32"/>
    <mergeCell ref="A33:B33"/>
    <mergeCell ref="C33:D33"/>
    <mergeCell ref="B22:C22"/>
    <mergeCell ref="B25:D25"/>
    <mergeCell ref="B26:C26"/>
    <mergeCell ref="B28:D28"/>
    <mergeCell ref="B29:D29"/>
    <mergeCell ref="B16:D16"/>
    <mergeCell ref="B17:C17"/>
    <mergeCell ref="B19:D19"/>
    <mergeCell ref="B20:D20"/>
    <mergeCell ref="B21:D21"/>
    <mergeCell ref="B9:D9"/>
    <mergeCell ref="B10:C10"/>
    <mergeCell ref="B12:D12"/>
    <mergeCell ref="B13:D13"/>
    <mergeCell ref="B14:C14"/>
    <mergeCell ref="A1:D1"/>
    <mergeCell ref="B4:D4"/>
    <mergeCell ref="B5:D5"/>
    <mergeCell ref="B6:D6"/>
    <mergeCell ref="B7:C7"/>
  </mergeCells>
  <pageMargins left="0.7" right="0.7" top="0.75" bottom="0.75" header="0.51180555555555496" footer="0.51180555555555496"/>
  <pageSetup paperSize="9" scale="86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2:F99"/>
  <sheetViews>
    <sheetView topLeftCell="A52" workbookViewId="0">
      <selection activeCell="B62" sqref="B62"/>
    </sheetView>
  </sheetViews>
  <sheetFormatPr defaultColWidth="8.77734375" defaultRowHeight="14.4"/>
  <cols>
    <col min="1" max="1" width="38.44140625" customWidth="1"/>
    <col min="2" max="2" width="30.5546875" customWidth="1"/>
    <col min="3" max="5" width="13.33203125" customWidth="1"/>
    <col min="6" max="6" width="15" customWidth="1"/>
    <col min="1024" max="1024" width="11.5546875" customWidth="1"/>
  </cols>
  <sheetData>
    <row r="2" spans="1:6" ht="17.399999999999999">
      <c r="A2" s="166" t="s">
        <v>171</v>
      </c>
      <c r="B2" s="166"/>
      <c r="C2" s="166"/>
      <c r="D2" s="166"/>
      <c r="E2" s="166"/>
      <c r="F2" s="166"/>
    </row>
    <row r="3" spans="1:6" ht="29.4" customHeight="1">
      <c r="A3" s="167" t="s">
        <v>172</v>
      </c>
      <c r="B3" s="168" t="s">
        <v>173</v>
      </c>
      <c r="C3" s="167" t="s">
        <v>174</v>
      </c>
      <c r="D3" s="167"/>
      <c r="E3" s="167"/>
      <c r="F3" s="167"/>
    </row>
    <row r="4" spans="1:6" ht="19.8" customHeight="1">
      <c r="A4" s="167"/>
      <c r="B4" s="168"/>
      <c r="C4" s="48">
        <v>2024</v>
      </c>
      <c r="D4" s="48">
        <v>2025</v>
      </c>
      <c r="E4" s="48">
        <v>2026</v>
      </c>
      <c r="F4" s="48" t="s">
        <v>175</v>
      </c>
    </row>
    <row r="5" spans="1:6" ht="15" customHeight="1">
      <c r="A5" s="49">
        <v>1</v>
      </c>
      <c r="B5" s="50">
        <v>2</v>
      </c>
      <c r="C5" s="4">
        <v>3</v>
      </c>
      <c r="D5" s="4">
        <v>4</v>
      </c>
      <c r="E5" s="4">
        <v>5</v>
      </c>
      <c r="F5" s="4">
        <v>6</v>
      </c>
    </row>
    <row r="6" spans="1:6" ht="67.650000000000006" customHeight="1">
      <c r="A6" s="51" t="s">
        <v>176</v>
      </c>
      <c r="B6" s="52" t="s">
        <v>177</v>
      </c>
      <c r="C6" s="53">
        <f t="shared" ref="C6:E10" si="0">C11+C45+C80+C90</f>
        <v>143185.91499999998</v>
      </c>
      <c r="D6" s="53">
        <f t="shared" si="0"/>
        <v>113718.431</v>
      </c>
      <c r="E6" s="53">
        <f t="shared" si="0"/>
        <v>113591.43100000001</v>
      </c>
      <c r="F6" s="53">
        <f t="shared" ref="F6:F19" si="1">C6+D6+E6</f>
        <v>370495.777</v>
      </c>
    </row>
    <row r="7" spans="1:6">
      <c r="A7" s="54" t="s">
        <v>178</v>
      </c>
      <c r="B7" s="54"/>
      <c r="C7" s="55">
        <f t="shared" si="0"/>
        <v>70.927999999999997</v>
      </c>
      <c r="D7" s="55">
        <f t="shared" si="0"/>
        <v>70.927999999999997</v>
      </c>
      <c r="E7" s="55">
        <f t="shared" si="0"/>
        <v>0</v>
      </c>
      <c r="F7" s="55">
        <f t="shared" si="1"/>
        <v>141.85599999999999</v>
      </c>
    </row>
    <row r="8" spans="1:6">
      <c r="A8" s="54" t="s">
        <v>179</v>
      </c>
      <c r="B8" s="54"/>
      <c r="C8" s="55">
        <f t="shared" si="0"/>
        <v>19896.881000000001</v>
      </c>
      <c r="D8" s="55">
        <f t="shared" si="0"/>
        <v>19889.481</v>
      </c>
      <c r="E8" s="55">
        <f t="shared" si="0"/>
        <v>19879.809000000001</v>
      </c>
      <c r="F8" s="55">
        <f t="shared" si="1"/>
        <v>59666.171000000002</v>
      </c>
    </row>
    <row r="9" spans="1:6">
      <c r="A9" s="54" t="s">
        <v>180</v>
      </c>
      <c r="B9" s="54"/>
      <c r="C9" s="55">
        <f t="shared" si="0"/>
        <v>114168.106</v>
      </c>
      <c r="D9" s="93">
        <f t="shared" si="0"/>
        <v>84708.021999999997</v>
      </c>
      <c r="E9" s="93">
        <f t="shared" si="0"/>
        <v>84661.622000000018</v>
      </c>
      <c r="F9" s="55">
        <f t="shared" si="1"/>
        <v>283537.75</v>
      </c>
    </row>
    <row r="10" spans="1:6">
      <c r="A10" s="54" t="s">
        <v>181</v>
      </c>
      <c r="B10" s="54"/>
      <c r="C10" s="55">
        <f t="shared" si="0"/>
        <v>9050</v>
      </c>
      <c r="D10" s="55">
        <f t="shared" si="0"/>
        <v>9050</v>
      </c>
      <c r="E10" s="55">
        <f t="shared" si="0"/>
        <v>9050</v>
      </c>
      <c r="F10" s="55">
        <f t="shared" si="1"/>
        <v>27150</v>
      </c>
    </row>
    <row r="11" spans="1:6" ht="57.6" customHeight="1">
      <c r="A11" s="56" t="s">
        <v>182</v>
      </c>
      <c r="B11" s="57" t="s">
        <v>177</v>
      </c>
      <c r="C11" s="58">
        <f>C16+C21+C40+C30+C35</f>
        <v>86954.957999999984</v>
      </c>
      <c r="D11" s="58">
        <f t="shared" ref="D11:E11" si="2">D16+D21+D40+D30+D35</f>
        <v>81001.073999999993</v>
      </c>
      <c r="E11" s="58">
        <f t="shared" si="2"/>
        <v>80888.374000000011</v>
      </c>
      <c r="F11" s="58">
        <f t="shared" si="1"/>
        <v>248844.40599999999</v>
      </c>
    </row>
    <row r="12" spans="1:6">
      <c r="A12" s="54" t="s">
        <v>178</v>
      </c>
      <c r="B12" s="54"/>
      <c r="C12" s="55">
        <f>C17+C41</f>
        <v>70.927999999999997</v>
      </c>
      <c r="D12" s="55">
        <f>D17+D41</f>
        <v>70.927999999999997</v>
      </c>
      <c r="E12" s="55">
        <f>E17+E41</f>
        <v>0</v>
      </c>
      <c r="F12" s="55">
        <f t="shared" si="1"/>
        <v>141.85599999999999</v>
      </c>
    </row>
    <row r="13" spans="1:6">
      <c r="A13" s="54" t="s">
        <v>179</v>
      </c>
      <c r="B13" s="54"/>
      <c r="C13" s="55">
        <f>C18+C21+C42</f>
        <v>16083.372000000001</v>
      </c>
      <c r="D13" s="55">
        <f>D18+D21+D42</f>
        <v>16083.372000000001</v>
      </c>
      <c r="E13" s="55">
        <f>E18+E21+E42</f>
        <v>16073.7</v>
      </c>
      <c r="F13" s="55">
        <f t="shared" si="1"/>
        <v>48240.444000000003</v>
      </c>
    </row>
    <row r="14" spans="1:6">
      <c r="A14" s="54" t="s">
        <v>180</v>
      </c>
      <c r="B14" s="54"/>
      <c r="C14" s="55">
        <f>C43+C19+C28+C33+C38</f>
        <v>65950.657999999996</v>
      </c>
      <c r="D14" s="93">
        <f>D43+D19</f>
        <v>59996.774000000005</v>
      </c>
      <c r="E14" s="93">
        <f>E43+E19</f>
        <v>59964.674000000014</v>
      </c>
      <c r="F14" s="55">
        <f t="shared" si="1"/>
        <v>185912.10600000003</v>
      </c>
    </row>
    <row r="15" spans="1:6">
      <c r="A15" s="54" t="s">
        <v>181</v>
      </c>
      <c r="B15" s="54"/>
      <c r="C15" s="55">
        <f t="shared" ref="C15:E15" si="3">C44</f>
        <v>4850</v>
      </c>
      <c r="D15" s="55">
        <f t="shared" si="3"/>
        <v>4850</v>
      </c>
      <c r="E15" s="55">
        <f t="shared" si="3"/>
        <v>4850</v>
      </c>
      <c r="F15" s="55">
        <f t="shared" si="1"/>
        <v>14550</v>
      </c>
    </row>
    <row r="16" spans="1:6" ht="127.2" customHeight="1">
      <c r="A16" s="59" t="s">
        <v>183</v>
      </c>
      <c r="B16" s="60" t="s">
        <v>177</v>
      </c>
      <c r="C16" s="61">
        <f>C17+C18+C19</f>
        <v>84.842999999999989</v>
      </c>
      <c r="D16" s="61">
        <f>D17+D18+D19</f>
        <v>84.842999999999989</v>
      </c>
      <c r="E16" s="61">
        <f>E17+E18+E19</f>
        <v>0</v>
      </c>
      <c r="F16" s="61">
        <f t="shared" si="1"/>
        <v>169.68599999999998</v>
      </c>
    </row>
    <row r="17" spans="1:6">
      <c r="A17" s="54" t="s">
        <v>178</v>
      </c>
      <c r="B17" s="164" t="s">
        <v>228</v>
      </c>
      <c r="C17" s="55">
        <v>70.927999999999997</v>
      </c>
      <c r="D17" s="55">
        <v>70.927999999999997</v>
      </c>
      <c r="E17" s="55">
        <f>'ФО КУЛЬТУРЫ'!E37</f>
        <v>0</v>
      </c>
      <c r="F17" s="55">
        <f t="shared" si="1"/>
        <v>141.85599999999999</v>
      </c>
    </row>
    <row r="18" spans="1:6">
      <c r="A18" s="54" t="s">
        <v>179</v>
      </c>
      <c r="B18" s="164"/>
      <c r="C18" s="55">
        <v>9.6720000000000006</v>
      </c>
      <c r="D18" s="55">
        <v>9.6720000000000006</v>
      </c>
      <c r="E18" s="55">
        <f>'ФО КУЛЬТУРЫ'!E38</f>
        <v>0</v>
      </c>
      <c r="F18" s="55">
        <f t="shared" si="1"/>
        <v>19.344000000000001</v>
      </c>
    </row>
    <row r="19" spans="1:6">
      <c r="A19" s="54" t="s">
        <v>180</v>
      </c>
      <c r="B19" s="164"/>
      <c r="C19" s="55">
        <v>4.2430000000000003</v>
      </c>
      <c r="D19" s="55">
        <v>4.2430000000000003</v>
      </c>
      <c r="E19" s="55">
        <f>'ФО КУЛЬТУРЫ'!E39</f>
        <v>0</v>
      </c>
      <c r="F19" s="55">
        <f t="shared" si="1"/>
        <v>8.4860000000000007</v>
      </c>
    </row>
    <row r="20" spans="1:6">
      <c r="A20" s="54" t="s">
        <v>181</v>
      </c>
      <c r="B20" s="54" t="s">
        <v>184</v>
      </c>
      <c r="C20" s="55">
        <v>0</v>
      </c>
      <c r="D20" s="55">
        <v>0</v>
      </c>
      <c r="E20" s="55">
        <v>0</v>
      </c>
      <c r="F20" s="55">
        <v>0</v>
      </c>
    </row>
    <row r="21" spans="1:6" ht="125.4" customHeight="1">
      <c r="A21" s="59" t="s">
        <v>185</v>
      </c>
      <c r="B21" s="60" t="s">
        <v>177</v>
      </c>
      <c r="C21" s="62">
        <f>C23+C24+C25+C26+C27</f>
        <v>16034.5</v>
      </c>
      <c r="D21" s="62">
        <f>D23+D24+D25+D26+D27</f>
        <v>16034.5</v>
      </c>
      <c r="E21" s="62">
        <f>E23+E24+E25+E26+E27</f>
        <v>16034.5</v>
      </c>
      <c r="F21" s="62">
        <f>C21+D21+E21</f>
        <v>48103.5</v>
      </c>
    </row>
    <row r="22" spans="1:6" ht="21" customHeight="1">
      <c r="A22" s="63" t="s">
        <v>178</v>
      </c>
      <c r="B22" s="63" t="s">
        <v>184</v>
      </c>
      <c r="C22" s="55">
        <v>0</v>
      </c>
      <c r="D22" s="55">
        <v>0</v>
      </c>
      <c r="E22" s="55">
        <v>0</v>
      </c>
      <c r="F22" s="55">
        <v>0</v>
      </c>
    </row>
    <row r="23" spans="1:6">
      <c r="A23" s="164" t="s">
        <v>179</v>
      </c>
      <c r="B23" s="124" t="s">
        <v>229</v>
      </c>
      <c r="C23" s="55">
        <v>4940.0439999999999</v>
      </c>
      <c r="D23" s="55">
        <v>4940.0439999999999</v>
      </c>
      <c r="E23" s="55">
        <v>4940.0439999999999</v>
      </c>
      <c r="F23" s="55">
        <f>C23+D23+E23</f>
        <v>14820.132</v>
      </c>
    </row>
    <row r="24" spans="1:6">
      <c r="A24" s="164"/>
      <c r="B24" s="124" t="s">
        <v>230</v>
      </c>
      <c r="C24" s="55">
        <v>3765.41</v>
      </c>
      <c r="D24" s="55">
        <v>3765.41</v>
      </c>
      <c r="E24" s="55">
        <v>3765.41</v>
      </c>
      <c r="F24" s="55">
        <f>C24+D24+E24</f>
        <v>11296.23</v>
      </c>
    </row>
    <row r="25" spans="1:6">
      <c r="A25" s="164"/>
      <c r="B25" s="124" t="s">
        <v>231</v>
      </c>
      <c r="C25" s="55">
        <v>2632.3139999999999</v>
      </c>
      <c r="D25" s="55">
        <v>2632.3139999999999</v>
      </c>
      <c r="E25" s="55">
        <v>2632.3139999999999</v>
      </c>
      <c r="F25" s="55">
        <f>C25+D25+E25</f>
        <v>7896.9419999999991</v>
      </c>
    </row>
    <row r="26" spans="1:6">
      <c r="A26" s="164"/>
      <c r="B26" s="124" t="s">
        <v>232</v>
      </c>
      <c r="C26" s="55">
        <v>2057.4340000000002</v>
      </c>
      <c r="D26" s="55">
        <v>2057.4340000000002</v>
      </c>
      <c r="E26" s="55">
        <v>2057.4340000000002</v>
      </c>
      <c r="F26" s="55">
        <f>C26+D26+E26</f>
        <v>6172.3020000000006</v>
      </c>
    </row>
    <row r="27" spans="1:6">
      <c r="A27" s="164"/>
      <c r="B27" s="124" t="s">
        <v>233</v>
      </c>
      <c r="C27" s="55">
        <v>2639.2979999999998</v>
      </c>
      <c r="D27" s="55">
        <v>2639.2979999999998</v>
      </c>
      <c r="E27" s="55">
        <v>2639.2979999999998</v>
      </c>
      <c r="F27" s="55">
        <f>C27+D27+E27</f>
        <v>7917.8939999999993</v>
      </c>
    </row>
    <row r="28" spans="1:6">
      <c r="A28" s="54" t="s">
        <v>180</v>
      </c>
      <c r="B28" s="54" t="s">
        <v>184</v>
      </c>
      <c r="C28" s="55">
        <v>0</v>
      </c>
      <c r="D28" s="55">
        <v>0</v>
      </c>
      <c r="E28" s="55">
        <v>0</v>
      </c>
      <c r="F28" s="55">
        <v>0</v>
      </c>
    </row>
    <row r="29" spans="1:6">
      <c r="A29" s="54" t="s">
        <v>181</v>
      </c>
      <c r="B29" s="54" t="s">
        <v>184</v>
      </c>
      <c r="C29" s="55">
        <v>0</v>
      </c>
      <c r="D29" s="55">
        <v>0</v>
      </c>
      <c r="E29" s="55">
        <v>0</v>
      </c>
      <c r="F29" s="55">
        <v>0</v>
      </c>
    </row>
    <row r="30" spans="1:6" s="94" customFormat="1" ht="26.4">
      <c r="A30" s="106" t="s">
        <v>218</v>
      </c>
      <c r="B30" s="108" t="s">
        <v>177</v>
      </c>
      <c r="C30" s="107">
        <f>C31+C32+C33+C34</f>
        <v>500</v>
      </c>
      <c r="D30" s="107">
        <f t="shared" ref="D30:E30" si="4">D31+D32+D33+D34</f>
        <v>0</v>
      </c>
      <c r="E30" s="107">
        <f t="shared" si="4"/>
        <v>0</v>
      </c>
      <c r="F30" s="107">
        <f>C30+D30+E30</f>
        <v>500</v>
      </c>
    </row>
    <row r="31" spans="1:6" s="94" customFormat="1">
      <c r="A31" s="92" t="s">
        <v>178</v>
      </c>
      <c r="B31" s="92" t="s">
        <v>184</v>
      </c>
      <c r="C31" s="93">
        <v>0</v>
      </c>
      <c r="D31" s="93">
        <v>0</v>
      </c>
      <c r="E31" s="93">
        <v>0</v>
      </c>
      <c r="F31" s="93">
        <v>0</v>
      </c>
    </row>
    <row r="32" spans="1:6" s="94" customFormat="1">
      <c r="A32" s="103" t="s">
        <v>179</v>
      </c>
      <c r="B32" s="68"/>
      <c r="C32" s="93">
        <v>0</v>
      </c>
      <c r="D32" s="93">
        <v>0</v>
      </c>
      <c r="E32" s="93">
        <v>0</v>
      </c>
      <c r="F32" s="93">
        <f>C32+D32+E32</f>
        <v>0</v>
      </c>
    </row>
    <row r="33" spans="1:6" s="94" customFormat="1">
      <c r="A33" s="103" t="s">
        <v>180</v>
      </c>
      <c r="B33" s="117" t="s">
        <v>234</v>
      </c>
      <c r="C33" s="93">
        <v>500</v>
      </c>
      <c r="D33" s="93">
        <v>0</v>
      </c>
      <c r="E33" s="93">
        <v>0</v>
      </c>
      <c r="F33" s="93">
        <f>C33+D33+E33</f>
        <v>500</v>
      </c>
    </row>
    <row r="34" spans="1:6" s="94" customFormat="1">
      <c r="A34" s="103" t="s">
        <v>181</v>
      </c>
      <c r="B34" s="103" t="s">
        <v>184</v>
      </c>
      <c r="C34" s="93">
        <v>0</v>
      </c>
      <c r="D34" s="93">
        <v>0</v>
      </c>
      <c r="E34" s="93">
        <v>0</v>
      </c>
      <c r="F34" s="93">
        <v>0</v>
      </c>
    </row>
    <row r="35" spans="1:6" s="94" customFormat="1" ht="26.4">
      <c r="A35" s="106" t="s">
        <v>219</v>
      </c>
      <c r="B35" s="108" t="s">
        <v>177</v>
      </c>
      <c r="C35" s="107">
        <f>C36+C37+C38+C39</f>
        <v>600</v>
      </c>
      <c r="D35" s="107">
        <f t="shared" ref="D35" si="5">D36+D37+D38+D39</f>
        <v>0</v>
      </c>
      <c r="E35" s="107">
        <f t="shared" ref="E35" si="6">E36+E37+E38+E39</f>
        <v>0</v>
      </c>
      <c r="F35" s="107">
        <f>C35+D35+E35</f>
        <v>600</v>
      </c>
    </row>
    <row r="36" spans="1:6" s="94" customFormat="1">
      <c r="A36" s="92" t="s">
        <v>178</v>
      </c>
      <c r="B36" s="92" t="s">
        <v>184</v>
      </c>
      <c r="C36" s="93">
        <v>0</v>
      </c>
      <c r="D36" s="93">
        <v>0</v>
      </c>
      <c r="E36" s="93">
        <v>0</v>
      </c>
      <c r="F36" s="93">
        <v>0</v>
      </c>
    </row>
    <row r="37" spans="1:6" s="94" customFormat="1">
      <c r="A37" s="103" t="s">
        <v>179</v>
      </c>
      <c r="B37" s="68"/>
      <c r="C37" s="93">
        <v>0</v>
      </c>
      <c r="D37" s="93">
        <v>0</v>
      </c>
      <c r="E37" s="93">
        <v>0</v>
      </c>
      <c r="F37" s="93">
        <f>C37+D37+E37</f>
        <v>0</v>
      </c>
    </row>
    <row r="38" spans="1:6" s="94" customFormat="1">
      <c r="A38" s="103" t="s">
        <v>180</v>
      </c>
      <c r="B38" s="117" t="s">
        <v>235</v>
      </c>
      <c r="C38" s="93">
        <v>600</v>
      </c>
      <c r="D38" s="93">
        <v>0</v>
      </c>
      <c r="E38" s="93">
        <v>0</v>
      </c>
      <c r="F38" s="93">
        <f>C38+D38+E38</f>
        <v>600</v>
      </c>
    </row>
    <row r="39" spans="1:6" s="94" customFormat="1">
      <c r="A39" s="103" t="s">
        <v>181</v>
      </c>
      <c r="B39" s="103" t="s">
        <v>184</v>
      </c>
      <c r="C39" s="93">
        <v>0</v>
      </c>
      <c r="D39" s="93">
        <v>0</v>
      </c>
      <c r="E39" s="93">
        <v>0</v>
      </c>
      <c r="F39" s="93">
        <v>0</v>
      </c>
    </row>
    <row r="40" spans="1:6" ht="32.4" customHeight="1">
      <c r="A40" s="64" t="s">
        <v>186</v>
      </c>
      <c r="B40" s="65" t="s">
        <v>177</v>
      </c>
      <c r="C40" s="66">
        <f>C41+C42+C43+C44</f>
        <v>69735.614999999991</v>
      </c>
      <c r="D40" s="66">
        <f>D41+D42+D43+D44</f>
        <v>64881.731</v>
      </c>
      <c r="E40" s="66">
        <f>E41+E42+E43+E44</f>
        <v>64853.874000000011</v>
      </c>
      <c r="F40" s="66">
        <f t="shared" ref="F40:F50" si="7">C40+D40+E40</f>
        <v>199471.22</v>
      </c>
    </row>
    <row r="41" spans="1:6">
      <c r="A41" s="54" t="s">
        <v>178</v>
      </c>
      <c r="B41" s="54" t="s">
        <v>184</v>
      </c>
      <c r="C41" s="55">
        <v>0</v>
      </c>
      <c r="D41" s="55">
        <v>0</v>
      </c>
      <c r="E41" s="55">
        <f>'ФО КУЛЬТУРЫ'!E6-'ФО '!E17</f>
        <v>0</v>
      </c>
      <c r="F41" s="55">
        <f t="shared" si="7"/>
        <v>0</v>
      </c>
    </row>
    <row r="42" spans="1:6">
      <c r="A42" s="54" t="s">
        <v>179</v>
      </c>
      <c r="B42" s="119" t="s">
        <v>236</v>
      </c>
      <c r="C42" s="55">
        <v>39.200000000000003</v>
      </c>
      <c r="D42" s="55">
        <v>39.200000000000003</v>
      </c>
      <c r="E42" s="55">
        <v>39.200000000000003</v>
      </c>
      <c r="F42" s="55">
        <f t="shared" si="7"/>
        <v>117.60000000000001</v>
      </c>
    </row>
    <row r="43" spans="1:6">
      <c r="A43" s="54" t="s">
        <v>180</v>
      </c>
      <c r="B43" s="119" t="s">
        <v>184</v>
      </c>
      <c r="C43" s="55">
        <f>'ФО КУЛЬТУРЫ'!C8</f>
        <v>64846.414999999994</v>
      </c>
      <c r="D43" s="55">
        <f>'ФО КУЛЬТУРЫ'!D8-D19</f>
        <v>59992.531000000003</v>
      </c>
      <c r="E43" s="55">
        <f>'ФО КУЛЬТУРЫ'!E8-E19</f>
        <v>59964.674000000014</v>
      </c>
      <c r="F43" s="55">
        <f t="shared" si="7"/>
        <v>184803.62</v>
      </c>
    </row>
    <row r="44" spans="1:6">
      <c r="A44" s="54" t="s">
        <v>181</v>
      </c>
      <c r="B44" s="119" t="s">
        <v>184</v>
      </c>
      <c r="C44" s="69">
        <f>'ФО КУЛЬТУРЫ'!C61+'ФО КУЛЬТУРЫ'!C65+'ФО КУЛЬТУРЫ'!C69+'ФО КУЛЬТУРЫ'!C72+'ФО КУЛЬТУРЫ'!C79</f>
        <v>4850</v>
      </c>
      <c r="D44" s="69">
        <f>'ФО КУЛЬТУРЫ'!D61+'ФО КУЛЬТУРЫ'!D65+'ФО КУЛЬТУРЫ'!D69+'ФО КУЛЬТУРЫ'!D72+'ФО КУЛЬТУРЫ'!D79</f>
        <v>4850</v>
      </c>
      <c r="E44" s="69">
        <f>'ФО КУЛЬТУРЫ'!E61+'ФО КУЛЬТУРЫ'!E65+'ФО КУЛЬТУРЫ'!E69+'ФО КУЛЬТУРЫ'!E72+'ФО КУЛЬТУРЫ'!E79</f>
        <v>4850</v>
      </c>
      <c r="F44" s="69">
        <f t="shared" si="7"/>
        <v>14550</v>
      </c>
    </row>
    <row r="45" spans="1:6" ht="66">
      <c r="A45" s="56" t="s">
        <v>187</v>
      </c>
      <c r="B45" s="57" t="s">
        <v>177</v>
      </c>
      <c r="C45" s="58">
        <f>C46+C47+C48+C49</f>
        <v>56166.956999999995</v>
      </c>
      <c r="D45" s="58">
        <f>D46+D47+D48+D49</f>
        <v>32653.357</v>
      </c>
      <c r="E45" s="58">
        <f>E46+E47+E48+E49</f>
        <v>32639.057000000001</v>
      </c>
      <c r="F45" s="58">
        <f t="shared" si="7"/>
        <v>121459.371</v>
      </c>
    </row>
    <row r="46" spans="1:6">
      <c r="A46" s="54" t="s">
        <v>178</v>
      </c>
      <c r="B46" s="116" t="s">
        <v>184</v>
      </c>
      <c r="C46" s="55">
        <f>C66</f>
        <v>0</v>
      </c>
      <c r="D46" s="55">
        <f>D66</f>
        <v>0</v>
      </c>
      <c r="E46" s="55">
        <f>E66</f>
        <v>0</v>
      </c>
      <c r="F46" s="55">
        <f t="shared" si="7"/>
        <v>0</v>
      </c>
    </row>
    <row r="47" spans="1:6">
      <c r="A47" s="54" t="s">
        <v>179</v>
      </c>
      <c r="B47" s="116" t="s">
        <v>184</v>
      </c>
      <c r="C47" s="55">
        <f>C52+C57+C62+C67</f>
        <v>3813.509</v>
      </c>
      <c r="D47" s="55">
        <f>D52+D57+D62+D67</f>
        <v>3806.1089999999999</v>
      </c>
      <c r="E47" s="55">
        <f>E52+E57+E62+E67</f>
        <v>3806.1089999999999</v>
      </c>
      <c r="F47" s="55">
        <f t="shared" si="7"/>
        <v>11425.727000000001</v>
      </c>
    </row>
    <row r="48" spans="1:6">
      <c r="A48" s="54" t="s">
        <v>180</v>
      </c>
      <c r="B48" s="116" t="s">
        <v>184</v>
      </c>
      <c r="C48" s="55">
        <f>C53+C68</f>
        <v>48153.447999999997</v>
      </c>
      <c r="D48" s="55">
        <f>D53+D68</f>
        <v>24647.248</v>
      </c>
      <c r="E48" s="55">
        <f>E53+E68</f>
        <v>24632.948</v>
      </c>
      <c r="F48" s="55">
        <f t="shared" si="7"/>
        <v>97433.644</v>
      </c>
    </row>
    <row r="49" spans="1:6">
      <c r="A49" s="54" t="s">
        <v>181</v>
      </c>
      <c r="B49" s="116" t="s">
        <v>184</v>
      </c>
      <c r="C49" s="55">
        <f>C79</f>
        <v>4200</v>
      </c>
      <c r="D49" s="55">
        <f>D79</f>
        <v>4200</v>
      </c>
      <c r="E49" s="55">
        <f>E79</f>
        <v>4200</v>
      </c>
      <c r="F49" s="55">
        <f t="shared" si="7"/>
        <v>12600</v>
      </c>
    </row>
    <row r="50" spans="1:6" ht="105.6" customHeight="1">
      <c r="A50" s="70" t="s">
        <v>188</v>
      </c>
      <c r="B50" s="71" t="s">
        <v>177</v>
      </c>
      <c r="C50" s="72">
        <f>C52+C53</f>
        <v>232.41399999999999</v>
      </c>
      <c r="D50" s="72">
        <f>D52+D53</f>
        <v>232.41399999999999</v>
      </c>
      <c r="E50" s="72">
        <f>E52+E53</f>
        <v>232.41399999999999</v>
      </c>
      <c r="F50" s="72">
        <f t="shared" si="7"/>
        <v>697.24199999999996</v>
      </c>
    </row>
    <row r="51" spans="1:6">
      <c r="A51" s="73" t="s">
        <v>178</v>
      </c>
      <c r="B51" s="63" t="s">
        <v>184</v>
      </c>
      <c r="C51" s="55">
        <v>0</v>
      </c>
      <c r="D51" s="55">
        <v>0</v>
      </c>
      <c r="E51" s="55">
        <v>0</v>
      </c>
      <c r="F51" s="55">
        <v>0</v>
      </c>
    </row>
    <row r="52" spans="1:6">
      <c r="A52" s="54" t="s">
        <v>179</v>
      </c>
      <c r="B52" s="165" t="s">
        <v>267</v>
      </c>
      <c r="C52" s="55">
        <v>202.2</v>
      </c>
      <c r="D52" s="55">
        <v>202.2</v>
      </c>
      <c r="E52" s="55">
        <v>202.2</v>
      </c>
      <c r="F52" s="55">
        <f>C52+D52+E52</f>
        <v>606.59999999999991</v>
      </c>
    </row>
    <row r="53" spans="1:6">
      <c r="A53" s="54" t="s">
        <v>180</v>
      </c>
      <c r="B53" s="165"/>
      <c r="C53" s="55">
        <v>30.213999999999999</v>
      </c>
      <c r="D53" s="55">
        <v>30.213999999999999</v>
      </c>
      <c r="E53" s="55">
        <v>30.213999999999999</v>
      </c>
      <c r="F53" s="55">
        <f>C53+D53+E53</f>
        <v>90.641999999999996</v>
      </c>
    </row>
    <row r="54" spans="1:6">
      <c r="A54" s="54" t="s">
        <v>181</v>
      </c>
      <c r="B54" s="54" t="s">
        <v>184</v>
      </c>
      <c r="C54" s="55">
        <v>0</v>
      </c>
      <c r="D54" s="55">
        <v>0</v>
      </c>
      <c r="E54" s="55">
        <v>0</v>
      </c>
      <c r="F54" s="55">
        <v>0</v>
      </c>
    </row>
    <row r="55" spans="1:6" ht="144.6" customHeight="1">
      <c r="A55" s="59" t="s">
        <v>268</v>
      </c>
      <c r="B55" s="60" t="s">
        <v>177</v>
      </c>
      <c r="C55" s="61">
        <f>C57</f>
        <v>834.90899999999999</v>
      </c>
      <c r="D55" s="61">
        <f>D57</f>
        <v>834.90899999999999</v>
      </c>
      <c r="E55" s="61">
        <f>E57</f>
        <v>834.90899999999999</v>
      </c>
      <c r="F55" s="61">
        <f>C55+D55+E55</f>
        <v>2504.7269999999999</v>
      </c>
    </row>
    <row r="56" spans="1:6" ht="17.55" customHeight="1">
      <c r="A56" s="63" t="s">
        <v>178</v>
      </c>
      <c r="B56" s="63" t="s">
        <v>184</v>
      </c>
      <c r="C56" s="55">
        <v>0</v>
      </c>
      <c r="D56" s="55">
        <v>0</v>
      </c>
      <c r="E56" s="55">
        <v>0</v>
      </c>
      <c r="F56" s="55">
        <v>0</v>
      </c>
    </row>
    <row r="57" spans="1:6">
      <c r="A57" s="54" t="s">
        <v>179</v>
      </c>
      <c r="B57" s="124" t="s">
        <v>269</v>
      </c>
      <c r="C57" s="55">
        <v>834.90899999999999</v>
      </c>
      <c r="D57" s="55">
        <v>834.90899999999999</v>
      </c>
      <c r="E57" s="55">
        <v>834.90899999999999</v>
      </c>
      <c r="F57" s="55">
        <f>C57+D57+E57</f>
        <v>2504.7269999999999</v>
      </c>
    </row>
    <row r="58" spans="1:6">
      <c r="A58" s="54" t="s">
        <v>180</v>
      </c>
      <c r="B58" s="54" t="s">
        <v>184</v>
      </c>
      <c r="C58" s="55">
        <v>0</v>
      </c>
      <c r="D58" s="55">
        <v>0</v>
      </c>
      <c r="E58" s="55">
        <v>0</v>
      </c>
      <c r="F58" s="55">
        <v>0</v>
      </c>
    </row>
    <row r="59" spans="1:6">
      <c r="A59" s="54" t="s">
        <v>181</v>
      </c>
      <c r="B59" s="54" t="s">
        <v>184</v>
      </c>
      <c r="C59" s="55">
        <v>0</v>
      </c>
      <c r="D59" s="55">
        <v>0</v>
      </c>
      <c r="E59" s="55">
        <v>0</v>
      </c>
      <c r="F59" s="55">
        <v>0</v>
      </c>
    </row>
    <row r="60" spans="1:6" ht="141" customHeight="1">
      <c r="A60" s="59" t="s">
        <v>189</v>
      </c>
      <c r="B60" s="60" t="s">
        <v>177</v>
      </c>
      <c r="C60" s="61">
        <f>C62</f>
        <v>2776.4</v>
      </c>
      <c r="D60" s="61">
        <f>D62</f>
        <v>2769</v>
      </c>
      <c r="E60" s="61">
        <f>E62</f>
        <v>2769</v>
      </c>
      <c r="F60" s="61">
        <f>C60+D60+E60</f>
        <v>8314.4</v>
      </c>
    </row>
    <row r="61" spans="1:6" ht="20.100000000000001" customHeight="1">
      <c r="A61" s="63" t="s">
        <v>178</v>
      </c>
      <c r="B61" s="63" t="s">
        <v>184</v>
      </c>
      <c r="C61" s="55">
        <v>0</v>
      </c>
      <c r="D61" s="55">
        <v>0</v>
      </c>
      <c r="E61" s="55">
        <v>0</v>
      </c>
      <c r="F61" s="55">
        <v>0</v>
      </c>
    </row>
    <row r="62" spans="1:6">
      <c r="A62" s="54" t="s">
        <v>179</v>
      </c>
      <c r="B62" s="68" t="s">
        <v>282</v>
      </c>
      <c r="C62" s="55">
        <v>2776.4</v>
      </c>
      <c r="D62" s="55">
        <v>2769</v>
      </c>
      <c r="E62" s="55">
        <v>2769</v>
      </c>
      <c r="F62" s="55">
        <f>C62+D62+E62</f>
        <v>8314.4</v>
      </c>
    </row>
    <row r="63" spans="1:6">
      <c r="A63" s="54" t="s">
        <v>180</v>
      </c>
      <c r="B63" s="54" t="s">
        <v>184</v>
      </c>
      <c r="C63" s="55">
        <v>0</v>
      </c>
      <c r="D63" s="55">
        <v>0</v>
      </c>
      <c r="E63" s="55">
        <v>0</v>
      </c>
      <c r="F63" s="55">
        <v>0</v>
      </c>
    </row>
    <row r="64" spans="1:6">
      <c r="A64" s="54" t="s">
        <v>181</v>
      </c>
      <c r="B64" s="54" t="s">
        <v>184</v>
      </c>
      <c r="C64" s="55">
        <v>0</v>
      </c>
      <c r="D64" s="55">
        <v>0</v>
      </c>
      <c r="E64" s="55">
        <v>0</v>
      </c>
      <c r="F64" s="55">
        <v>0</v>
      </c>
    </row>
    <row r="65" spans="1:6" ht="45" customHeight="1">
      <c r="A65" s="64" t="s">
        <v>191</v>
      </c>
      <c r="B65" s="65" t="s">
        <v>177</v>
      </c>
      <c r="C65" s="66">
        <f>C66+C67+C68+C79</f>
        <v>52323.233999999997</v>
      </c>
      <c r="D65" s="66">
        <f>D66+D67+D68+D79</f>
        <v>28817.034</v>
      </c>
      <c r="E65" s="66">
        <f>E66+E67+E68+E79</f>
        <v>28802.734</v>
      </c>
      <c r="F65" s="66">
        <f t="shared" ref="F65:F85" si="8">C65+D65+E65</f>
        <v>109943.00199999999</v>
      </c>
    </row>
    <row r="66" spans="1:6">
      <c r="A66" s="54" t="s">
        <v>178</v>
      </c>
      <c r="B66" s="54" t="s">
        <v>184</v>
      </c>
      <c r="C66" s="55">
        <f>'ФО СПОРТ'!C6</f>
        <v>0</v>
      </c>
      <c r="D66" s="55">
        <f>'ФО СПОРТ'!D6</f>
        <v>0</v>
      </c>
      <c r="E66" s="55">
        <f>'ФО СПОРТ'!E6</f>
        <v>0</v>
      </c>
      <c r="F66" s="55">
        <f t="shared" si="8"/>
        <v>0</v>
      </c>
    </row>
    <row r="67" spans="1:6">
      <c r="A67" s="54" t="s">
        <v>179</v>
      </c>
      <c r="B67" s="54" t="s">
        <v>184</v>
      </c>
      <c r="C67" s="55">
        <v>0</v>
      </c>
      <c r="D67" s="55">
        <v>0</v>
      </c>
      <c r="E67" s="55">
        <v>0</v>
      </c>
      <c r="F67" s="55">
        <f t="shared" si="8"/>
        <v>0</v>
      </c>
    </row>
    <row r="68" spans="1:6">
      <c r="A68" s="54" t="s">
        <v>180</v>
      </c>
      <c r="B68" s="116" t="s">
        <v>184</v>
      </c>
      <c r="C68" s="69">
        <f>C69+C70+C71+C72+C73+C74+C75+C76+C77+C78</f>
        <v>48123.233999999997</v>
      </c>
      <c r="D68" s="69">
        <f t="shared" ref="D68:E68" si="9">D69+D70+D71+D72+D73+D74+D75+D76+D77+D78</f>
        <v>24617.034</v>
      </c>
      <c r="E68" s="69">
        <f t="shared" si="9"/>
        <v>24602.734</v>
      </c>
      <c r="F68" s="69">
        <f t="shared" si="8"/>
        <v>97343.001999999993</v>
      </c>
    </row>
    <row r="69" spans="1:6" hidden="1">
      <c r="A69" s="164"/>
      <c r="B69" s="119" t="s">
        <v>277</v>
      </c>
      <c r="C69" s="55">
        <f>'ФО СПОРТ'!C23</f>
        <v>30</v>
      </c>
      <c r="D69" s="93">
        <f>'ФО СПОРТ'!D23</f>
        <v>30</v>
      </c>
      <c r="E69" s="93">
        <f>'ФО СПОРТ'!E23</f>
        <v>30</v>
      </c>
      <c r="F69" s="55">
        <f t="shared" si="8"/>
        <v>90</v>
      </c>
    </row>
    <row r="70" spans="1:6" hidden="1">
      <c r="A70" s="164"/>
      <c r="B70" s="119" t="s">
        <v>278</v>
      </c>
      <c r="C70" s="74">
        <f>'ФО СПОРТ'!C24</f>
        <v>100</v>
      </c>
      <c r="D70" s="74">
        <f>'ФО СПОРТ'!D24</f>
        <v>100</v>
      </c>
      <c r="E70" s="74">
        <f>'ФО СПОРТ'!E24</f>
        <v>100</v>
      </c>
      <c r="F70" s="55">
        <f t="shared" si="8"/>
        <v>300</v>
      </c>
    </row>
    <row r="71" spans="1:6" hidden="1">
      <c r="A71" s="164"/>
      <c r="B71" s="119" t="s">
        <v>276</v>
      </c>
      <c r="C71" s="74">
        <f>'ФО СПОРТ'!C25+'ФО СПОРТ'!C18</f>
        <v>350</v>
      </c>
      <c r="D71" s="74">
        <f>'ФО СПОРТ'!D25+'ФО СПОРТ'!D18</f>
        <v>350</v>
      </c>
      <c r="E71" s="74">
        <f>'ФО СПОРТ'!E25+'ФО СПОРТ'!E18</f>
        <v>350</v>
      </c>
      <c r="F71" s="55">
        <f t="shared" si="8"/>
        <v>1050</v>
      </c>
    </row>
    <row r="72" spans="1:6" hidden="1">
      <c r="A72" s="164"/>
      <c r="B72" s="126" t="s">
        <v>280</v>
      </c>
      <c r="C72" s="55">
        <f>'ФО СПОРТ'!C30</f>
        <v>22450</v>
      </c>
      <c r="D72" s="55">
        <f>'ФО СПОРТ'!D30</f>
        <v>0</v>
      </c>
      <c r="E72" s="55">
        <f>'ФО СПОРТ'!E30</f>
        <v>0</v>
      </c>
      <c r="F72" s="55">
        <f t="shared" si="8"/>
        <v>22450</v>
      </c>
    </row>
    <row r="73" spans="1:6" hidden="1">
      <c r="A73" s="164"/>
      <c r="B73" s="119" t="s">
        <v>270</v>
      </c>
      <c r="C73" s="55">
        <f>'ФО СПОРТ'!C35</f>
        <v>11606.593000000001</v>
      </c>
      <c r="D73" s="55">
        <f>'ФО СПОРТ'!D35</f>
        <v>10550.393</v>
      </c>
      <c r="E73" s="55">
        <f>'ФО СПОРТ'!E35</f>
        <v>10536.093000000001</v>
      </c>
      <c r="F73" s="55">
        <f t="shared" si="8"/>
        <v>32693.079000000002</v>
      </c>
    </row>
    <row r="74" spans="1:6" hidden="1">
      <c r="A74" s="164"/>
      <c r="B74" s="119" t="s">
        <v>271</v>
      </c>
      <c r="C74" s="55">
        <f>'ФО СПОРТ'!C36</f>
        <v>3852.5450000000001</v>
      </c>
      <c r="D74" s="55">
        <f>'ФО СПОРТ'!D36</f>
        <v>3852.5450000000001</v>
      </c>
      <c r="E74" s="55">
        <f>'ФО СПОРТ'!E36</f>
        <v>3852.5450000000001</v>
      </c>
      <c r="F74" s="55">
        <f t="shared" si="8"/>
        <v>11557.635</v>
      </c>
    </row>
    <row r="75" spans="1:6" hidden="1">
      <c r="A75" s="164"/>
      <c r="B75" s="125" t="s">
        <v>273</v>
      </c>
      <c r="C75" s="55">
        <f>'ФО СПОРТ'!C37</f>
        <v>124.738</v>
      </c>
      <c r="D75" s="55">
        <f>'ФО СПОРТ'!D37</f>
        <v>124.738</v>
      </c>
      <c r="E75" s="55">
        <f>'ФО СПОРТ'!E37</f>
        <v>124.738</v>
      </c>
      <c r="F75" s="55">
        <f t="shared" si="8"/>
        <v>374.214</v>
      </c>
    </row>
    <row r="76" spans="1:6" hidden="1">
      <c r="A76" s="164"/>
      <c r="B76" s="125" t="s">
        <v>272</v>
      </c>
      <c r="C76" s="55">
        <f>'ФО СПОРТ'!C38</f>
        <v>5930.6980000000003</v>
      </c>
      <c r="D76" s="55">
        <f>'ФО СПОРТ'!D38</f>
        <v>5930.6980000000003</v>
      </c>
      <c r="E76" s="55">
        <f>'ФО СПОРТ'!E38</f>
        <v>5930.6980000000003</v>
      </c>
      <c r="F76" s="55">
        <f t="shared" si="8"/>
        <v>17792.094000000001</v>
      </c>
    </row>
    <row r="77" spans="1:6" hidden="1">
      <c r="A77" s="164"/>
      <c r="B77" s="125" t="s">
        <v>275</v>
      </c>
      <c r="C77" s="55">
        <f>'ФО СПОРТ'!C39</f>
        <v>912</v>
      </c>
      <c r="D77" s="55">
        <f>'ФО СПОРТ'!D39</f>
        <v>912</v>
      </c>
      <c r="E77" s="55">
        <f>'ФО СПОРТ'!E39</f>
        <v>912</v>
      </c>
      <c r="F77" s="55">
        <f t="shared" si="8"/>
        <v>2736</v>
      </c>
    </row>
    <row r="78" spans="1:6" hidden="1">
      <c r="A78" s="164"/>
      <c r="B78" s="120" t="s">
        <v>274</v>
      </c>
      <c r="C78" s="77">
        <f>'ФО СПОРТ'!C40</f>
        <v>2766.66</v>
      </c>
      <c r="D78" s="77">
        <f>'ФО СПОРТ'!D40</f>
        <v>2766.66</v>
      </c>
      <c r="E78" s="77">
        <f>'ФО СПОРТ'!E40</f>
        <v>2766.66</v>
      </c>
      <c r="F78" s="77">
        <f t="shared" si="8"/>
        <v>8299.98</v>
      </c>
    </row>
    <row r="79" spans="1:6">
      <c r="A79" s="4" t="s">
        <v>181</v>
      </c>
      <c r="B79" s="126" t="s">
        <v>184</v>
      </c>
      <c r="C79" s="78">
        <f>'ФО СПОРТ'!C9</f>
        <v>4200</v>
      </c>
      <c r="D79" s="78">
        <f>'ФО СПОРТ'!D9</f>
        <v>4200</v>
      </c>
      <c r="E79" s="78">
        <f>'ФО СПОРТ'!E9</f>
        <v>4200</v>
      </c>
      <c r="F79" s="78">
        <f t="shared" si="8"/>
        <v>12600</v>
      </c>
    </row>
    <row r="80" spans="1:6" ht="66" customHeight="1">
      <c r="A80" s="56" t="s">
        <v>192</v>
      </c>
      <c r="B80" s="57" t="s">
        <v>193</v>
      </c>
      <c r="C80" s="58">
        <f>C81+C82+C83+C84</f>
        <v>14</v>
      </c>
      <c r="D80" s="58">
        <f>D81+D82+D83+D84</f>
        <v>14</v>
      </c>
      <c r="E80" s="58">
        <f>E81+E82+E83+E84</f>
        <v>14</v>
      </c>
      <c r="F80" s="58">
        <f t="shared" si="8"/>
        <v>42</v>
      </c>
    </row>
    <row r="81" spans="1:6">
      <c r="A81" s="54" t="s">
        <v>178</v>
      </c>
      <c r="B81" s="116" t="s">
        <v>184</v>
      </c>
      <c r="C81" s="55">
        <v>0</v>
      </c>
      <c r="D81" s="55">
        <v>0</v>
      </c>
      <c r="E81" s="55">
        <v>0</v>
      </c>
      <c r="F81" s="55">
        <f t="shared" si="8"/>
        <v>0</v>
      </c>
    </row>
    <row r="82" spans="1:6">
      <c r="A82" s="54" t="s">
        <v>179</v>
      </c>
      <c r="B82" s="116" t="s">
        <v>184</v>
      </c>
      <c r="C82" s="55">
        <v>0</v>
      </c>
      <c r="D82" s="55">
        <v>0</v>
      </c>
      <c r="E82" s="55">
        <v>0</v>
      </c>
      <c r="F82" s="55">
        <f t="shared" si="8"/>
        <v>0</v>
      </c>
    </row>
    <row r="83" spans="1:6">
      <c r="A83" s="54" t="s">
        <v>180</v>
      </c>
      <c r="B83" s="68" t="s">
        <v>184</v>
      </c>
      <c r="C83" s="55">
        <f>C85</f>
        <v>14</v>
      </c>
      <c r="D83" s="55">
        <f>D85</f>
        <v>14</v>
      </c>
      <c r="E83" s="55">
        <f>E85</f>
        <v>14</v>
      </c>
      <c r="F83" s="55">
        <f t="shared" si="8"/>
        <v>42</v>
      </c>
    </row>
    <row r="84" spans="1:6">
      <c r="A84" s="54" t="s">
        <v>181</v>
      </c>
      <c r="B84" s="116" t="s">
        <v>184</v>
      </c>
      <c r="C84" s="55">
        <v>0</v>
      </c>
      <c r="D84" s="55">
        <v>0</v>
      </c>
      <c r="E84" s="55">
        <v>0</v>
      </c>
      <c r="F84" s="55">
        <f t="shared" si="8"/>
        <v>0</v>
      </c>
    </row>
    <row r="85" spans="1:6" ht="48.6" customHeight="1">
      <c r="A85" s="64" t="s">
        <v>194</v>
      </c>
      <c r="B85" s="65" t="s">
        <v>195</v>
      </c>
      <c r="C85" s="66">
        <f>C88</f>
        <v>14</v>
      </c>
      <c r="D85" s="66">
        <f>D88</f>
        <v>14</v>
      </c>
      <c r="E85" s="66">
        <f>E88</f>
        <v>14</v>
      </c>
      <c r="F85" s="66">
        <f t="shared" si="8"/>
        <v>42</v>
      </c>
    </row>
    <row r="86" spans="1:6" ht="15.75" customHeight="1">
      <c r="A86" s="79" t="s">
        <v>178</v>
      </c>
      <c r="B86" s="63" t="s">
        <v>184</v>
      </c>
      <c r="C86" s="55">
        <v>0</v>
      </c>
      <c r="D86" s="55">
        <v>0</v>
      </c>
      <c r="E86" s="55">
        <v>0</v>
      </c>
      <c r="F86" s="55">
        <v>0</v>
      </c>
    </row>
    <row r="87" spans="1:6" ht="15.75" customHeight="1">
      <c r="A87" s="79" t="s">
        <v>179</v>
      </c>
      <c r="B87" s="63" t="s">
        <v>184</v>
      </c>
      <c r="C87" s="55">
        <v>0</v>
      </c>
      <c r="D87" s="55">
        <v>0</v>
      </c>
      <c r="E87" s="55">
        <v>0</v>
      </c>
      <c r="F87" s="55">
        <v>0</v>
      </c>
    </row>
    <row r="88" spans="1:6">
      <c r="A88" s="54" t="s">
        <v>180</v>
      </c>
      <c r="B88" s="119" t="s">
        <v>184</v>
      </c>
      <c r="C88" s="55">
        <f>'ФО ПРАВО'!C16</f>
        <v>14</v>
      </c>
      <c r="D88" s="93">
        <f>'ФО ПРАВО'!D16</f>
        <v>14</v>
      </c>
      <c r="E88" s="93">
        <f>'ФО ПРАВО'!E16</f>
        <v>14</v>
      </c>
      <c r="F88" s="55">
        <f>C88+D88+E88</f>
        <v>42</v>
      </c>
    </row>
    <row r="89" spans="1:6">
      <c r="A89" s="54" t="s">
        <v>181</v>
      </c>
      <c r="B89" s="67" t="s">
        <v>184</v>
      </c>
      <c r="C89" s="55">
        <v>0</v>
      </c>
      <c r="D89" s="55">
        <v>0</v>
      </c>
      <c r="E89" s="55">
        <v>0</v>
      </c>
      <c r="F89" s="55">
        <v>0</v>
      </c>
    </row>
    <row r="90" spans="1:6" ht="68.400000000000006" customHeight="1">
      <c r="A90" s="56" t="s">
        <v>197</v>
      </c>
      <c r="B90" s="57" t="s">
        <v>177</v>
      </c>
      <c r="C90" s="58">
        <f>C91+C92+C93+C94</f>
        <v>50</v>
      </c>
      <c r="D90" s="58">
        <f>D91+D92+D93+D94</f>
        <v>50</v>
      </c>
      <c r="E90" s="58">
        <f>E91+E92+E93+E94</f>
        <v>50</v>
      </c>
      <c r="F90" s="58">
        <f t="shared" ref="F90:F95" si="10">C90+D90+E90</f>
        <v>150</v>
      </c>
    </row>
    <row r="91" spans="1:6">
      <c r="A91" s="54" t="s">
        <v>178</v>
      </c>
      <c r="B91" s="116" t="s">
        <v>184</v>
      </c>
      <c r="C91" s="55">
        <f>C103</f>
        <v>0</v>
      </c>
      <c r="D91" s="55">
        <f>D103</f>
        <v>0</v>
      </c>
      <c r="E91" s="55">
        <f>E103</f>
        <v>0</v>
      </c>
      <c r="F91" s="55">
        <f t="shared" si="10"/>
        <v>0</v>
      </c>
    </row>
    <row r="92" spans="1:6">
      <c r="A92" s="54" t="s">
        <v>179</v>
      </c>
      <c r="B92" s="116" t="s">
        <v>184</v>
      </c>
      <c r="C92" s="55">
        <v>0</v>
      </c>
      <c r="D92" s="55">
        <v>0</v>
      </c>
      <c r="E92" s="55">
        <v>0</v>
      </c>
      <c r="F92" s="55">
        <f t="shared" si="10"/>
        <v>0</v>
      </c>
    </row>
    <row r="93" spans="1:6">
      <c r="A93" s="54" t="s">
        <v>180</v>
      </c>
      <c r="B93" s="68" t="s">
        <v>184</v>
      </c>
      <c r="C93" s="55">
        <f>C95</f>
        <v>50</v>
      </c>
      <c r="D93" s="55">
        <f>D95</f>
        <v>50</v>
      </c>
      <c r="E93" s="55">
        <f>E95</f>
        <v>50</v>
      </c>
      <c r="F93" s="55">
        <f t="shared" si="10"/>
        <v>150</v>
      </c>
    </row>
    <row r="94" spans="1:6">
      <c r="A94" s="54" t="s">
        <v>181</v>
      </c>
      <c r="B94" s="116" t="s">
        <v>184</v>
      </c>
      <c r="C94" s="55">
        <f>C106</f>
        <v>0</v>
      </c>
      <c r="D94" s="55">
        <f>D106</f>
        <v>0</v>
      </c>
      <c r="E94" s="55">
        <f>E106</f>
        <v>0</v>
      </c>
      <c r="F94" s="55">
        <f t="shared" si="10"/>
        <v>0</v>
      </c>
    </row>
    <row r="95" spans="1:6" ht="53.4" customHeight="1">
      <c r="A95" s="80" t="s">
        <v>198</v>
      </c>
      <c r="B95" s="65" t="s">
        <v>177</v>
      </c>
      <c r="C95" s="66">
        <f>C98</f>
        <v>50</v>
      </c>
      <c r="D95" s="66">
        <f>D98</f>
        <v>50</v>
      </c>
      <c r="E95" s="66">
        <f>E98</f>
        <v>50</v>
      </c>
      <c r="F95" s="66">
        <f t="shared" si="10"/>
        <v>150</v>
      </c>
    </row>
    <row r="96" spans="1:6" ht="17.55" customHeight="1">
      <c r="A96" s="79" t="s">
        <v>178</v>
      </c>
      <c r="B96" s="63" t="s">
        <v>184</v>
      </c>
      <c r="C96" s="55">
        <v>0</v>
      </c>
      <c r="D96" s="55">
        <v>0</v>
      </c>
      <c r="E96" s="55">
        <v>0</v>
      </c>
      <c r="F96" s="55">
        <v>0</v>
      </c>
    </row>
    <row r="97" spans="1:6" ht="13.2" customHeight="1">
      <c r="A97" s="79" t="s">
        <v>179</v>
      </c>
      <c r="B97" s="63" t="s">
        <v>184</v>
      </c>
      <c r="C97" s="55">
        <v>0</v>
      </c>
      <c r="D97" s="55">
        <v>0</v>
      </c>
      <c r="E97" s="55">
        <v>0</v>
      </c>
      <c r="F97" s="55">
        <v>0</v>
      </c>
    </row>
    <row r="98" spans="1:6">
      <c r="A98" s="54" t="s">
        <v>180</v>
      </c>
      <c r="B98" s="119" t="s">
        <v>184</v>
      </c>
      <c r="C98" s="55">
        <f>'ФО НАЦ'!C19</f>
        <v>50</v>
      </c>
      <c r="D98" s="93">
        <f>'ФО НАЦ'!D19</f>
        <v>50</v>
      </c>
      <c r="E98" s="93">
        <f>'ФО НАЦ'!E19</f>
        <v>50</v>
      </c>
      <c r="F98" s="55">
        <f>C98+D98+E98</f>
        <v>150</v>
      </c>
    </row>
    <row r="99" spans="1:6">
      <c r="A99" s="54" t="s">
        <v>181</v>
      </c>
      <c r="B99" s="67" t="s">
        <v>184</v>
      </c>
      <c r="C99" s="55">
        <v>0</v>
      </c>
      <c r="D99" s="55">
        <v>0</v>
      </c>
      <c r="E99" s="55">
        <v>0</v>
      </c>
      <c r="F99" s="55">
        <v>0</v>
      </c>
    </row>
  </sheetData>
  <mergeCells count="8">
    <mergeCell ref="A23:A27"/>
    <mergeCell ref="B52:B53"/>
    <mergeCell ref="A69:A78"/>
    <mergeCell ref="A2:F2"/>
    <mergeCell ref="A3:A4"/>
    <mergeCell ref="B3:B4"/>
    <mergeCell ref="C3:F3"/>
    <mergeCell ref="B17:B19"/>
  </mergeCells>
  <pageMargins left="0.70833333333333304" right="0.70833333333333304" top="0.74791666666666701" bottom="0.74791666666666701" header="0.51180555555555496" footer="0.51180555555555496"/>
  <pageSetup paperSize="9" scale="89" firstPageNumber="0" orientation="landscape" horizontalDpi="300" verticalDpi="300" r:id="rId1"/>
  <rowBreaks count="4" manualBreakCount="4">
    <brk id="20" max="16383" man="1"/>
    <brk id="44" max="16383" man="1"/>
    <brk id="59" max="5" man="1"/>
    <brk id="8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84"/>
  <sheetViews>
    <sheetView view="pageBreakPreview" topLeftCell="A29" zoomScale="60" workbookViewId="0">
      <selection activeCell="B29" sqref="B29"/>
    </sheetView>
  </sheetViews>
  <sheetFormatPr defaultColWidth="8.77734375" defaultRowHeight="14.4"/>
  <cols>
    <col min="1" max="1" width="53.77734375" customWidth="1"/>
    <col min="2" max="2" width="30.5546875" customWidth="1"/>
    <col min="3" max="5" width="13.33203125" customWidth="1"/>
    <col min="6" max="6" width="15" customWidth="1"/>
    <col min="8" max="10" width="17.77734375" customWidth="1"/>
  </cols>
  <sheetData>
    <row r="1" spans="1:10" ht="17.399999999999999">
      <c r="A1" s="166" t="s">
        <v>199</v>
      </c>
      <c r="B1" s="166"/>
      <c r="C1" s="166"/>
      <c r="D1" s="166"/>
      <c r="E1" s="166"/>
      <c r="F1" s="166"/>
    </row>
    <row r="2" spans="1:10" ht="29.4" customHeight="1">
      <c r="A2" s="169" t="s">
        <v>200</v>
      </c>
      <c r="B2" s="142" t="s">
        <v>173</v>
      </c>
      <c r="C2" s="169" t="s">
        <v>174</v>
      </c>
      <c r="D2" s="169"/>
      <c r="E2" s="169"/>
      <c r="F2" s="169"/>
    </row>
    <row r="3" spans="1:10" ht="19.8" customHeight="1">
      <c r="A3" s="169"/>
      <c r="B3" s="142"/>
      <c r="C3" s="27">
        <v>2024</v>
      </c>
      <c r="D3" s="27">
        <v>2025</v>
      </c>
      <c r="E3" s="27">
        <v>2026</v>
      </c>
      <c r="F3" s="27" t="s">
        <v>175</v>
      </c>
    </row>
    <row r="4" spans="1:10" ht="15" customHeight="1">
      <c r="A4" s="49">
        <v>1</v>
      </c>
      <c r="B4" s="50">
        <v>2</v>
      </c>
      <c r="C4" s="4">
        <v>3</v>
      </c>
      <c r="D4" s="4">
        <v>4</v>
      </c>
      <c r="E4" s="4">
        <v>5</v>
      </c>
      <c r="F4" s="4">
        <v>6</v>
      </c>
    </row>
    <row r="5" spans="1:10" ht="39.6">
      <c r="A5" s="51" t="s">
        <v>182</v>
      </c>
      <c r="B5" s="52" t="s">
        <v>177</v>
      </c>
      <c r="C5" s="81">
        <f>C6+C7+C8+C9</f>
        <v>69735.614999999991</v>
      </c>
      <c r="D5" s="81">
        <f t="shared" ref="D5:E5" si="0">D6+D7+D8+D9</f>
        <v>64885.974000000002</v>
      </c>
      <c r="E5" s="81">
        <f t="shared" si="0"/>
        <v>64853.874000000011</v>
      </c>
      <c r="F5" s="81">
        <f>C5+D5+E5</f>
        <v>199475.46299999999</v>
      </c>
    </row>
    <row r="6" spans="1:10">
      <c r="A6" s="54" t="s">
        <v>178</v>
      </c>
      <c r="B6" s="54"/>
      <c r="C6" s="55">
        <f>C37</f>
        <v>0</v>
      </c>
      <c r="D6" s="55">
        <f>D37</f>
        <v>0</v>
      </c>
      <c r="E6" s="55">
        <f>E37</f>
        <v>0</v>
      </c>
      <c r="F6" s="55">
        <f>C6+D6+E6</f>
        <v>0</v>
      </c>
      <c r="H6" s="82"/>
      <c r="I6" s="82"/>
      <c r="J6" s="82"/>
    </row>
    <row r="7" spans="1:10">
      <c r="A7" s="54" t="s">
        <v>179</v>
      </c>
      <c r="B7" s="54"/>
      <c r="C7" s="55">
        <f>C12</f>
        <v>39.200000000000003</v>
      </c>
      <c r="D7" s="93">
        <f t="shared" ref="D7:E7" si="1">D12</f>
        <v>39.200000000000003</v>
      </c>
      <c r="E7" s="93">
        <f t="shared" si="1"/>
        <v>39.200000000000003</v>
      </c>
      <c r="F7" s="55">
        <f>C7+D7+E7</f>
        <v>117.60000000000001</v>
      </c>
    </row>
    <row r="8" spans="1:10">
      <c r="A8" s="54" t="s">
        <v>180</v>
      </c>
      <c r="B8" s="54"/>
      <c r="C8" s="55">
        <f>C13</f>
        <v>64846.414999999994</v>
      </c>
      <c r="D8" s="93">
        <f t="shared" ref="D8:E8" si="2">D13</f>
        <v>59996.774000000005</v>
      </c>
      <c r="E8" s="93">
        <f t="shared" si="2"/>
        <v>59964.674000000014</v>
      </c>
      <c r="F8" s="55">
        <f>C8+D8+E8</f>
        <v>184807.86300000001</v>
      </c>
      <c r="H8" s="83"/>
    </row>
    <row r="9" spans="1:10">
      <c r="A9" s="84" t="s">
        <v>181</v>
      </c>
      <c r="B9" s="84"/>
      <c r="C9" s="85">
        <f>C14</f>
        <v>4850</v>
      </c>
      <c r="D9" s="85">
        <f t="shared" ref="D9:E9" si="3">D14</f>
        <v>4850</v>
      </c>
      <c r="E9" s="85">
        <f t="shared" si="3"/>
        <v>4850</v>
      </c>
      <c r="F9" s="85">
        <f>C9+D9+E9</f>
        <v>14550</v>
      </c>
    </row>
    <row r="10" spans="1:10" ht="27.6">
      <c r="A10" s="102" t="s">
        <v>186</v>
      </c>
      <c r="B10" s="52" t="s">
        <v>177</v>
      </c>
      <c r="C10" s="81">
        <f>C15+C20+C26+C31+C41+C50+C57+C80</f>
        <v>69735.615000000005</v>
      </c>
      <c r="D10" s="81">
        <f t="shared" ref="D10:E10" si="4">D15+D20+D26+D31+D41+D50+D57+D80</f>
        <v>64885.974000000009</v>
      </c>
      <c r="E10" s="81">
        <f t="shared" si="4"/>
        <v>64853.874000000003</v>
      </c>
      <c r="F10" s="81">
        <f>F11+F12+F13+F14</f>
        <v>199475.46300000002</v>
      </c>
    </row>
    <row r="11" spans="1:10">
      <c r="A11" s="54" t="s">
        <v>178</v>
      </c>
      <c r="B11" s="54"/>
      <c r="C11" s="55">
        <v>0</v>
      </c>
      <c r="D11" s="55">
        <f>D41</f>
        <v>0</v>
      </c>
      <c r="E11" s="55">
        <f>E41</f>
        <v>0</v>
      </c>
      <c r="F11" s="55">
        <f t="shared" ref="F11:F15" si="5">C11+D11+E11</f>
        <v>0</v>
      </c>
    </row>
    <row r="12" spans="1:10">
      <c r="A12" s="54" t="s">
        <v>179</v>
      </c>
      <c r="B12" s="54"/>
      <c r="C12" s="93">
        <f>C17+C22+C28+C33+C43+C52+C82</f>
        <v>39.200000000000003</v>
      </c>
      <c r="D12" s="93">
        <f t="shared" ref="D12:E12" si="6">D17+D22+D28+D33+D43+D52+D82</f>
        <v>39.200000000000003</v>
      </c>
      <c r="E12" s="93">
        <f t="shared" si="6"/>
        <v>39.200000000000003</v>
      </c>
      <c r="F12" s="55">
        <f t="shared" si="5"/>
        <v>117.60000000000001</v>
      </c>
    </row>
    <row r="13" spans="1:10">
      <c r="A13" s="54" t="s">
        <v>180</v>
      </c>
      <c r="B13" s="54"/>
      <c r="C13" s="55">
        <f>C18+C23+C24+C29+C34+C44+C45+C46+C47+C48+C53+C54+C55+C58+C59+C60+C62+C63+C64+C66+C67+C68+C70+C71+C73+C74+C75+C76+C77+C78+C83</f>
        <v>64846.414999999994</v>
      </c>
      <c r="D13" s="93">
        <f t="shared" ref="D13:E13" si="7">D18+D23+D24+D29+D34+D44+D45+D46+D47+D48+D53+D54+D55+D58+D59+D60+D62+D63+D64+D66+D67+D68+D70+D71+D73+D74+D75+D76+D77+D78+D83</f>
        <v>59996.774000000005</v>
      </c>
      <c r="E13" s="93">
        <f t="shared" si="7"/>
        <v>59964.674000000014</v>
      </c>
      <c r="F13" s="55">
        <f t="shared" si="5"/>
        <v>184807.86300000001</v>
      </c>
    </row>
    <row r="14" spans="1:10">
      <c r="A14" s="84" t="s">
        <v>181</v>
      </c>
      <c r="B14" s="84"/>
      <c r="C14" s="85">
        <f>C19+C25+C30+C49+C56+C79+C72+C69+C65+C61+C84</f>
        <v>4850</v>
      </c>
      <c r="D14" s="85">
        <f t="shared" ref="D14:E14" si="8">D19+D25+D30+D49+D56+D79+D72+D69+D65+D61+D84</f>
        <v>4850</v>
      </c>
      <c r="E14" s="85">
        <f t="shared" si="8"/>
        <v>4850</v>
      </c>
      <c r="F14" s="85">
        <f t="shared" si="5"/>
        <v>14550</v>
      </c>
    </row>
    <row r="15" spans="1:10" ht="42.6" customHeight="1">
      <c r="A15" s="112" t="s">
        <v>220</v>
      </c>
      <c r="B15" s="110" t="s">
        <v>177</v>
      </c>
      <c r="C15" s="111">
        <v>10</v>
      </c>
      <c r="D15" s="111">
        <v>10</v>
      </c>
      <c r="E15" s="111">
        <v>10</v>
      </c>
      <c r="F15" s="111">
        <f t="shared" si="5"/>
        <v>30</v>
      </c>
    </row>
    <row r="16" spans="1:10" ht="14.85" customHeight="1">
      <c r="A16" s="63" t="s">
        <v>178</v>
      </c>
      <c r="B16" s="63" t="s">
        <v>184</v>
      </c>
      <c r="C16" s="55">
        <v>0</v>
      </c>
      <c r="D16" s="55">
        <v>0</v>
      </c>
      <c r="E16" s="55">
        <v>0</v>
      </c>
      <c r="F16" s="55">
        <v>0</v>
      </c>
    </row>
    <row r="17" spans="1:6" ht="14.1" customHeight="1">
      <c r="A17" s="63" t="s">
        <v>179</v>
      </c>
      <c r="B17" s="63" t="s">
        <v>184</v>
      </c>
      <c r="C17" s="55">
        <v>0</v>
      </c>
      <c r="D17" s="55">
        <v>0</v>
      </c>
      <c r="E17" s="55">
        <v>0</v>
      </c>
      <c r="F17" s="55">
        <v>0</v>
      </c>
    </row>
    <row r="18" spans="1:6">
      <c r="A18" s="54" t="s">
        <v>180</v>
      </c>
      <c r="B18" s="119" t="s">
        <v>237</v>
      </c>
      <c r="C18" s="55">
        <v>10</v>
      </c>
      <c r="D18" s="55">
        <v>10</v>
      </c>
      <c r="E18" s="55">
        <v>10</v>
      </c>
      <c r="F18" s="55">
        <f>C18+D18+E18</f>
        <v>30</v>
      </c>
    </row>
    <row r="19" spans="1:6">
      <c r="A19" s="87" t="s">
        <v>181</v>
      </c>
      <c r="B19" s="76" t="s">
        <v>184</v>
      </c>
      <c r="C19" s="77">
        <v>0</v>
      </c>
      <c r="D19" s="77">
        <v>0</v>
      </c>
      <c r="E19" s="77">
        <v>0</v>
      </c>
      <c r="F19" s="77">
        <v>0</v>
      </c>
    </row>
    <row r="20" spans="1:6" ht="66" customHeight="1">
      <c r="A20" s="113" t="s">
        <v>221</v>
      </c>
      <c r="B20" s="114" t="s">
        <v>177</v>
      </c>
      <c r="C20" s="115">
        <f>C23+C24</f>
        <v>1068</v>
      </c>
      <c r="D20" s="115">
        <f>D23+D24</f>
        <v>1068</v>
      </c>
      <c r="E20" s="115">
        <f>E23+E24</f>
        <v>1068</v>
      </c>
      <c r="F20" s="115">
        <f>C20+D20+E20</f>
        <v>3204</v>
      </c>
    </row>
    <row r="21" spans="1:6" ht="17.100000000000001" customHeight="1">
      <c r="A21" s="89" t="s">
        <v>178</v>
      </c>
      <c r="B21" s="89" t="s">
        <v>184</v>
      </c>
      <c r="C21" s="78">
        <v>0</v>
      </c>
      <c r="D21" s="78">
        <v>0</v>
      </c>
      <c r="E21" s="78">
        <v>0</v>
      </c>
      <c r="F21" s="78">
        <v>0</v>
      </c>
    </row>
    <row r="22" spans="1:6" ht="17.100000000000001" customHeight="1">
      <c r="A22" s="89" t="s">
        <v>179</v>
      </c>
      <c r="B22" s="89" t="s">
        <v>184</v>
      </c>
      <c r="C22" s="78">
        <v>0</v>
      </c>
      <c r="D22" s="78">
        <v>0</v>
      </c>
      <c r="E22" s="78">
        <v>0</v>
      </c>
      <c r="F22" s="78">
        <v>0</v>
      </c>
    </row>
    <row r="23" spans="1:6">
      <c r="A23" s="54" t="s">
        <v>180</v>
      </c>
      <c r="B23" s="119" t="s">
        <v>238</v>
      </c>
      <c r="C23" s="55">
        <f>803+65</f>
        <v>868</v>
      </c>
      <c r="D23" s="55">
        <f>803+65</f>
        <v>868</v>
      </c>
      <c r="E23" s="55">
        <f>803+65</f>
        <v>868</v>
      </c>
      <c r="F23" s="55">
        <f>C23+D23+E23</f>
        <v>2604</v>
      </c>
    </row>
    <row r="24" spans="1:6">
      <c r="A24" s="54" t="s">
        <v>180</v>
      </c>
      <c r="B24" s="118" t="s">
        <v>240</v>
      </c>
      <c r="C24" s="55">
        <v>200</v>
      </c>
      <c r="D24" s="55">
        <v>200</v>
      </c>
      <c r="E24" s="55">
        <v>200</v>
      </c>
      <c r="F24" s="55">
        <f>C24+D24+E24</f>
        <v>600</v>
      </c>
    </row>
    <row r="25" spans="1:6" ht="15" thickBot="1">
      <c r="A25" s="87" t="s">
        <v>181</v>
      </c>
      <c r="B25" s="87" t="s">
        <v>184</v>
      </c>
      <c r="C25" s="77">
        <v>0</v>
      </c>
      <c r="D25" s="77">
        <v>0</v>
      </c>
      <c r="E25" s="77">
        <v>0</v>
      </c>
      <c r="F25" s="77">
        <v>0</v>
      </c>
    </row>
    <row r="26" spans="1:6" ht="39.6">
      <c r="A26" s="113" t="s">
        <v>201</v>
      </c>
      <c r="B26" s="114" t="s">
        <v>177</v>
      </c>
      <c r="C26" s="115">
        <f>C29</f>
        <v>310</v>
      </c>
      <c r="D26" s="115">
        <f>D29</f>
        <v>310</v>
      </c>
      <c r="E26" s="115">
        <f>E29</f>
        <v>310</v>
      </c>
      <c r="F26" s="115">
        <f>C26+D26+E26</f>
        <v>930</v>
      </c>
    </row>
    <row r="27" spans="1:6">
      <c r="A27" s="89" t="s">
        <v>178</v>
      </c>
      <c r="B27" s="89" t="s">
        <v>184</v>
      </c>
      <c r="C27" s="78">
        <v>0</v>
      </c>
      <c r="D27" s="78">
        <v>0</v>
      </c>
      <c r="E27" s="78">
        <v>0</v>
      </c>
      <c r="F27" s="78">
        <v>0</v>
      </c>
    </row>
    <row r="28" spans="1:6">
      <c r="A28" s="89" t="s">
        <v>179</v>
      </c>
      <c r="B28" s="89" t="s">
        <v>184</v>
      </c>
      <c r="C28" s="78">
        <v>0</v>
      </c>
      <c r="D28" s="78">
        <v>0</v>
      </c>
      <c r="E28" s="78">
        <v>0</v>
      </c>
      <c r="F28" s="78">
        <v>0</v>
      </c>
    </row>
    <row r="29" spans="1:6">
      <c r="A29" s="54" t="s">
        <v>180</v>
      </c>
      <c r="B29" s="119" t="s">
        <v>240</v>
      </c>
      <c r="C29" s="55">
        <v>310</v>
      </c>
      <c r="D29" s="55">
        <v>310</v>
      </c>
      <c r="E29" s="55">
        <v>310</v>
      </c>
      <c r="F29" s="55">
        <f>C29+D29+E29</f>
        <v>930</v>
      </c>
    </row>
    <row r="30" spans="1:6" ht="15" thickBot="1">
      <c r="A30" s="87" t="s">
        <v>181</v>
      </c>
      <c r="B30" s="76" t="s">
        <v>184</v>
      </c>
      <c r="C30" s="77">
        <v>0</v>
      </c>
      <c r="D30" s="77">
        <v>0</v>
      </c>
      <c r="E30" s="77">
        <v>0</v>
      </c>
      <c r="F30" s="77">
        <v>0</v>
      </c>
    </row>
    <row r="31" spans="1:6" ht="26.4">
      <c r="A31" s="113" t="s">
        <v>202</v>
      </c>
      <c r="B31" s="114" t="s">
        <v>177</v>
      </c>
      <c r="C31" s="115">
        <f>C34</f>
        <v>50</v>
      </c>
      <c r="D31" s="115">
        <f>D34</f>
        <v>50</v>
      </c>
      <c r="E31" s="115">
        <f>E34</f>
        <v>50</v>
      </c>
      <c r="F31" s="115">
        <f>C31+D31+E31</f>
        <v>150</v>
      </c>
    </row>
    <row r="32" spans="1:6">
      <c r="A32" s="89" t="s">
        <v>178</v>
      </c>
      <c r="B32" s="89" t="s">
        <v>184</v>
      </c>
      <c r="C32" s="78">
        <v>0</v>
      </c>
      <c r="D32" s="78">
        <v>0</v>
      </c>
      <c r="E32" s="78">
        <v>0</v>
      </c>
      <c r="F32" s="78">
        <v>0</v>
      </c>
    </row>
    <row r="33" spans="1:6">
      <c r="A33" s="89" t="s">
        <v>179</v>
      </c>
      <c r="B33" s="89" t="s">
        <v>184</v>
      </c>
      <c r="C33" s="78">
        <v>0</v>
      </c>
      <c r="D33" s="78">
        <v>0</v>
      </c>
      <c r="E33" s="78">
        <v>0</v>
      </c>
      <c r="F33" s="78">
        <v>0</v>
      </c>
    </row>
    <row r="34" spans="1:6">
      <c r="A34" s="54" t="s">
        <v>180</v>
      </c>
      <c r="B34" s="119" t="s">
        <v>241</v>
      </c>
      <c r="C34" s="55">
        <v>50</v>
      </c>
      <c r="D34" s="55">
        <v>50</v>
      </c>
      <c r="E34" s="55">
        <v>50</v>
      </c>
      <c r="F34" s="55">
        <f>C34+D34+E34</f>
        <v>150</v>
      </c>
    </row>
    <row r="35" spans="1:6" ht="15" thickBot="1">
      <c r="A35" s="87" t="s">
        <v>181</v>
      </c>
      <c r="B35" s="76" t="s">
        <v>184</v>
      </c>
      <c r="C35" s="77">
        <v>0</v>
      </c>
      <c r="D35" s="77">
        <v>0</v>
      </c>
      <c r="E35" s="77">
        <v>0</v>
      </c>
      <c r="F35" s="77">
        <v>0</v>
      </c>
    </row>
    <row r="36" spans="1:6" ht="72" hidden="1" customHeight="1">
      <c r="A36" s="88" t="s">
        <v>203</v>
      </c>
      <c r="B36" s="89" t="s">
        <v>177</v>
      </c>
      <c r="C36" s="78">
        <f>C37+C38+C39</f>
        <v>0</v>
      </c>
      <c r="D36" s="78">
        <f>D37+D38+D39</f>
        <v>0</v>
      </c>
      <c r="E36" s="78">
        <f>E37+E38+E39</f>
        <v>0</v>
      </c>
      <c r="F36" s="78">
        <f>C36+D36+E36</f>
        <v>0</v>
      </c>
    </row>
    <row r="37" spans="1:6" hidden="1">
      <c r="A37" s="63" t="s">
        <v>178</v>
      </c>
      <c r="B37" s="63" t="s">
        <v>184</v>
      </c>
      <c r="C37" s="55">
        <v>0</v>
      </c>
      <c r="D37" s="55">
        <v>0</v>
      </c>
      <c r="E37" s="55">
        <v>0</v>
      </c>
      <c r="F37" s="78">
        <f>C37+D37+E37</f>
        <v>0</v>
      </c>
    </row>
    <row r="38" spans="1:6" hidden="1">
      <c r="A38" s="63" t="s">
        <v>179</v>
      </c>
      <c r="B38" s="63" t="s">
        <v>184</v>
      </c>
      <c r="C38" s="55">
        <v>0</v>
      </c>
      <c r="D38" s="55">
        <v>0</v>
      </c>
      <c r="E38" s="55">
        <v>0</v>
      </c>
      <c r="F38" s="78">
        <f>C38+D38+E38</f>
        <v>0</v>
      </c>
    </row>
    <row r="39" spans="1:6" hidden="1">
      <c r="A39" s="54" t="s">
        <v>180</v>
      </c>
      <c r="B39" s="67" t="s">
        <v>184</v>
      </c>
      <c r="C39" s="55">
        <v>0</v>
      </c>
      <c r="D39" s="55">
        <v>0</v>
      </c>
      <c r="E39" s="55">
        <v>0</v>
      </c>
      <c r="F39" s="55">
        <f>C39+D39+E39</f>
        <v>0</v>
      </c>
    </row>
    <row r="40" spans="1:6" ht="15" hidden="1" thickBot="1">
      <c r="A40" s="87" t="s">
        <v>181</v>
      </c>
      <c r="B40" s="76" t="s">
        <v>184</v>
      </c>
      <c r="C40" s="77">
        <v>0</v>
      </c>
      <c r="D40" s="77">
        <v>0</v>
      </c>
      <c r="E40" s="77">
        <v>0</v>
      </c>
      <c r="F40" s="77">
        <v>0</v>
      </c>
    </row>
    <row r="41" spans="1:6" ht="36.6" customHeight="1">
      <c r="A41" s="109" t="s">
        <v>227</v>
      </c>
      <c r="B41" s="110" t="s">
        <v>177</v>
      </c>
      <c r="C41" s="111">
        <f>C48+C47+C46+C45+C44</f>
        <v>2723.77</v>
      </c>
      <c r="D41" s="111">
        <f>D48</f>
        <v>0</v>
      </c>
      <c r="E41" s="111">
        <f>E48</f>
        <v>0</v>
      </c>
      <c r="F41" s="111">
        <f>C41+D41+E41</f>
        <v>2723.77</v>
      </c>
    </row>
    <row r="42" spans="1:6" ht="18.600000000000001" customHeight="1">
      <c r="A42" s="63" t="s">
        <v>178</v>
      </c>
      <c r="B42" s="63" t="s">
        <v>184</v>
      </c>
      <c r="C42" s="55">
        <v>0</v>
      </c>
      <c r="D42" s="55">
        <v>0</v>
      </c>
      <c r="E42" s="55">
        <v>0</v>
      </c>
      <c r="F42" s="55">
        <v>0</v>
      </c>
    </row>
    <row r="43" spans="1:6" ht="16.350000000000001" customHeight="1">
      <c r="A43" s="63" t="s">
        <v>179</v>
      </c>
      <c r="B43" s="63" t="s">
        <v>184</v>
      </c>
      <c r="C43" s="55">
        <v>0</v>
      </c>
      <c r="D43" s="55">
        <v>0</v>
      </c>
      <c r="E43" s="55">
        <v>0</v>
      </c>
      <c r="F43" s="55">
        <v>0</v>
      </c>
    </row>
    <row r="44" spans="1:6" s="94" customFormat="1" ht="16.350000000000001" customHeight="1">
      <c r="A44" s="101" t="s">
        <v>180</v>
      </c>
      <c r="B44" s="119" t="s">
        <v>242</v>
      </c>
      <c r="C44" s="93">
        <v>927.52</v>
      </c>
      <c r="D44" s="93">
        <v>0</v>
      </c>
      <c r="E44" s="93">
        <v>0</v>
      </c>
      <c r="F44" s="93">
        <f>C44+D44+E44</f>
        <v>927.52</v>
      </c>
    </row>
    <row r="45" spans="1:6" s="94" customFormat="1" ht="16.350000000000001" customHeight="1">
      <c r="A45" s="101" t="s">
        <v>180</v>
      </c>
      <c r="B45" s="119" t="s">
        <v>243</v>
      </c>
      <c r="C45" s="78">
        <v>501.25</v>
      </c>
      <c r="D45" s="78">
        <v>0</v>
      </c>
      <c r="E45" s="78">
        <v>0</v>
      </c>
      <c r="F45" s="78">
        <f>C45+D45+E45</f>
        <v>501.25</v>
      </c>
    </row>
    <row r="46" spans="1:6" s="94" customFormat="1" ht="16.350000000000001" customHeight="1">
      <c r="A46" s="101" t="s">
        <v>180</v>
      </c>
      <c r="B46" s="121" t="s">
        <v>244</v>
      </c>
      <c r="C46" s="55">
        <v>150</v>
      </c>
      <c r="D46" s="55">
        <v>0</v>
      </c>
      <c r="E46" s="55">
        <v>0</v>
      </c>
      <c r="F46" s="55">
        <f>C46+D46+E46</f>
        <v>150</v>
      </c>
    </row>
    <row r="47" spans="1:6" s="94" customFormat="1" ht="16.350000000000001" customHeight="1">
      <c r="A47" s="101" t="s">
        <v>180</v>
      </c>
      <c r="B47" s="119" t="s">
        <v>245</v>
      </c>
      <c r="C47" s="55">
        <v>685</v>
      </c>
      <c r="D47" s="55">
        <v>0</v>
      </c>
      <c r="E47" s="55">
        <v>0</v>
      </c>
      <c r="F47" s="55">
        <f>C47+D47+E47</f>
        <v>685</v>
      </c>
    </row>
    <row r="48" spans="1:6" ht="16.2" customHeight="1">
      <c r="A48" s="54" t="s">
        <v>180</v>
      </c>
      <c r="B48" s="119" t="s">
        <v>246</v>
      </c>
      <c r="C48" s="55">
        <v>460</v>
      </c>
      <c r="D48" s="55">
        <v>0</v>
      </c>
      <c r="E48" s="55">
        <v>0</v>
      </c>
      <c r="F48" s="55">
        <f>C48+D48+E48</f>
        <v>460</v>
      </c>
    </row>
    <row r="49" spans="1:6" ht="15.6" customHeight="1" thickBot="1">
      <c r="A49" s="87" t="s">
        <v>181</v>
      </c>
      <c r="B49" s="76" t="s">
        <v>204</v>
      </c>
      <c r="C49" s="77">
        <v>0</v>
      </c>
      <c r="D49" s="77">
        <v>0</v>
      </c>
      <c r="E49" s="77">
        <v>0</v>
      </c>
      <c r="F49" s="77">
        <v>0</v>
      </c>
    </row>
    <row r="50" spans="1:6" ht="39.6">
      <c r="A50" s="112" t="s">
        <v>226</v>
      </c>
      <c r="B50" s="110" t="s">
        <v>177</v>
      </c>
      <c r="C50" s="111">
        <f>C53+C54+C55</f>
        <v>16451.32</v>
      </c>
      <c r="D50" s="111">
        <f>D53+D54+D55</f>
        <v>16451.32</v>
      </c>
      <c r="E50" s="111">
        <f>E53+E54+E55</f>
        <v>16451.32</v>
      </c>
      <c r="F50" s="111">
        <f>C50+D50+E50</f>
        <v>49353.96</v>
      </c>
    </row>
    <row r="51" spans="1:6">
      <c r="A51" s="63" t="s">
        <v>178</v>
      </c>
      <c r="B51" s="63" t="s">
        <v>184</v>
      </c>
      <c r="C51" s="55">
        <v>0</v>
      </c>
      <c r="D51" s="55">
        <v>0</v>
      </c>
      <c r="E51" s="55">
        <v>0</v>
      </c>
      <c r="F51" s="55">
        <v>0</v>
      </c>
    </row>
    <row r="52" spans="1:6">
      <c r="A52" s="63" t="s">
        <v>179</v>
      </c>
      <c r="B52" s="63" t="s">
        <v>184</v>
      </c>
      <c r="C52" s="55">
        <v>0</v>
      </c>
      <c r="D52" s="55">
        <v>0</v>
      </c>
      <c r="E52" s="55">
        <v>0</v>
      </c>
      <c r="F52" s="55">
        <v>0</v>
      </c>
    </row>
    <row r="53" spans="1:6">
      <c r="A53" s="54" t="s">
        <v>180</v>
      </c>
      <c r="B53" s="119" t="s">
        <v>247</v>
      </c>
      <c r="C53" s="55">
        <v>12248.325999999999</v>
      </c>
      <c r="D53" s="55">
        <v>12248.325999999999</v>
      </c>
      <c r="E53" s="55">
        <v>12248.325999999999</v>
      </c>
      <c r="F53" s="55">
        <f t="shared" ref="F53:F57" si="9">C53+D53+E53</f>
        <v>36744.977999999996</v>
      </c>
    </row>
    <row r="54" spans="1:6">
      <c r="A54" s="54" t="s">
        <v>180</v>
      </c>
      <c r="B54" s="119" t="s">
        <v>248</v>
      </c>
      <c r="C54" s="55">
        <v>3698.9940000000001</v>
      </c>
      <c r="D54" s="55">
        <f>3698.994</f>
        <v>3698.9940000000001</v>
      </c>
      <c r="E54" s="55">
        <f>3698.994</f>
        <v>3698.9940000000001</v>
      </c>
      <c r="F54" s="55">
        <f t="shared" si="9"/>
        <v>11096.982</v>
      </c>
    </row>
    <row r="55" spans="1:6">
      <c r="A55" s="87" t="s">
        <v>180</v>
      </c>
      <c r="B55" s="120" t="s">
        <v>249</v>
      </c>
      <c r="C55" s="77">
        <f>75+50+234+145</f>
        <v>504</v>
      </c>
      <c r="D55" s="77">
        <f>75+50+234+145</f>
        <v>504</v>
      </c>
      <c r="E55" s="77">
        <f>75+50+234+145</f>
        <v>504</v>
      </c>
      <c r="F55" s="77">
        <f t="shared" si="9"/>
        <v>1512</v>
      </c>
    </row>
    <row r="56" spans="1:6">
      <c r="A56" s="75" t="s">
        <v>181</v>
      </c>
      <c r="B56" s="90" t="s">
        <v>184</v>
      </c>
      <c r="C56" s="78">
        <v>0</v>
      </c>
      <c r="D56" s="78">
        <v>0</v>
      </c>
      <c r="E56" s="78">
        <v>0</v>
      </c>
      <c r="F56" s="78">
        <f t="shared" si="9"/>
        <v>0</v>
      </c>
    </row>
    <row r="57" spans="1:6" ht="39.6">
      <c r="A57" s="112" t="s">
        <v>214</v>
      </c>
      <c r="B57" s="110" t="s">
        <v>177</v>
      </c>
      <c r="C57" s="111">
        <f>C58+C59+C60+C61+C62+C63+C64+C65+C66+C67+C68+C69+C70+C71+C72+C73+C74+C75+C76+C77+C78+C79</f>
        <v>49083.325000000012</v>
      </c>
      <c r="D57" s="111">
        <f t="shared" ref="D57:E57" si="10">D58+D59+D60+D61+D62+D63+D64+D65+D66+D67+D68+D69+D70+D71+D72+D73+D74+D75+D76+D77+D78+D79</f>
        <v>46957.454000000012</v>
      </c>
      <c r="E57" s="111">
        <f t="shared" si="10"/>
        <v>46925.354000000007</v>
      </c>
      <c r="F57" s="111">
        <f t="shared" si="9"/>
        <v>142966.13300000003</v>
      </c>
    </row>
    <row r="58" spans="1:6">
      <c r="A58" s="164" t="s">
        <v>180</v>
      </c>
      <c r="B58" s="122" t="s">
        <v>250</v>
      </c>
      <c r="C58" s="55">
        <v>1608.857</v>
      </c>
      <c r="D58" s="55">
        <v>1608.857</v>
      </c>
      <c r="E58" s="55">
        <v>1608.857</v>
      </c>
      <c r="F58" s="55">
        <f t="shared" ref="F58:F61" si="11">C58+D58+E58</f>
        <v>4826.5709999999999</v>
      </c>
    </row>
    <row r="59" spans="1:6">
      <c r="A59" s="164"/>
      <c r="B59" s="122" t="s">
        <v>251</v>
      </c>
      <c r="C59" s="55">
        <v>4684.34</v>
      </c>
      <c r="D59" s="55">
        <v>4684.34</v>
      </c>
      <c r="E59" s="55">
        <v>4684.34</v>
      </c>
      <c r="F59" s="55">
        <f t="shared" si="11"/>
        <v>14053.02</v>
      </c>
    </row>
    <row r="60" spans="1:6">
      <c r="A60" s="164"/>
      <c r="B60" s="122" t="s">
        <v>252</v>
      </c>
      <c r="C60" s="55">
        <v>5269.0069999999996</v>
      </c>
      <c r="D60" s="55">
        <v>5269.0069999999996</v>
      </c>
      <c r="E60" s="55">
        <v>5269.0069999999996</v>
      </c>
      <c r="F60" s="55">
        <f t="shared" si="11"/>
        <v>15807.020999999999</v>
      </c>
    </row>
    <row r="61" spans="1:6" ht="15" thickBot="1">
      <c r="A61" s="87" t="s">
        <v>181</v>
      </c>
      <c r="B61" s="120" t="s">
        <v>250</v>
      </c>
      <c r="C61" s="77">
        <v>550</v>
      </c>
      <c r="D61" s="77">
        <v>550</v>
      </c>
      <c r="E61" s="77">
        <v>550</v>
      </c>
      <c r="F61" s="77">
        <f t="shared" si="11"/>
        <v>1650</v>
      </c>
    </row>
    <row r="62" spans="1:6">
      <c r="A62" s="164" t="s">
        <v>180</v>
      </c>
      <c r="B62" s="122" t="s">
        <v>254</v>
      </c>
      <c r="C62" s="55">
        <v>2272.998</v>
      </c>
      <c r="D62" s="55">
        <v>2239.098</v>
      </c>
      <c r="E62" s="55">
        <v>2242.6979999999999</v>
      </c>
      <c r="F62" s="55">
        <f t="shared" ref="F62:F65" si="12">C62+D62+E62</f>
        <v>6754.7939999999999</v>
      </c>
    </row>
    <row r="63" spans="1:6">
      <c r="A63" s="164"/>
      <c r="B63" s="122" t="s">
        <v>255</v>
      </c>
      <c r="C63" s="55">
        <v>3711.8609999999999</v>
      </c>
      <c r="D63" s="55">
        <v>3711.8609999999999</v>
      </c>
      <c r="E63" s="55">
        <v>3711.8609999999999</v>
      </c>
      <c r="F63" s="55">
        <f t="shared" si="12"/>
        <v>11135.582999999999</v>
      </c>
    </row>
    <row r="64" spans="1:6">
      <c r="A64" s="164"/>
      <c r="B64" s="122" t="s">
        <v>253</v>
      </c>
      <c r="C64" s="55">
        <v>2502.9490000000001</v>
      </c>
      <c r="D64" s="55">
        <v>2502.9490000000001</v>
      </c>
      <c r="E64" s="55">
        <v>2502.9490000000001</v>
      </c>
      <c r="F64" s="55">
        <f t="shared" si="12"/>
        <v>7508.8469999999998</v>
      </c>
    </row>
    <row r="65" spans="1:6" ht="15" thickBot="1">
      <c r="A65" s="87" t="s">
        <v>181</v>
      </c>
      <c r="B65" s="120" t="s">
        <v>254</v>
      </c>
      <c r="C65" s="77">
        <v>1000</v>
      </c>
      <c r="D65" s="77">
        <v>1000</v>
      </c>
      <c r="E65" s="77">
        <v>1000</v>
      </c>
      <c r="F65" s="77">
        <f t="shared" si="12"/>
        <v>3000</v>
      </c>
    </row>
    <row r="66" spans="1:6">
      <c r="A66" s="164" t="s">
        <v>180</v>
      </c>
      <c r="B66" s="122" t="s">
        <v>256</v>
      </c>
      <c r="C66" s="55">
        <v>3538.8270000000002</v>
      </c>
      <c r="D66" s="55">
        <v>2299.6060000000002</v>
      </c>
      <c r="E66" s="55">
        <v>2298.306</v>
      </c>
      <c r="F66" s="55">
        <f t="shared" ref="F66:F69" si="13">C66+D66+E66</f>
        <v>8136.7390000000014</v>
      </c>
    </row>
    <row r="67" spans="1:6">
      <c r="A67" s="164"/>
      <c r="B67" s="122" t="s">
        <v>257</v>
      </c>
      <c r="C67" s="55">
        <v>2575.0709999999999</v>
      </c>
      <c r="D67" s="55">
        <v>2575.0709999999999</v>
      </c>
      <c r="E67" s="55">
        <v>2575.0709999999999</v>
      </c>
      <c r="F67" s="55">
        <f t="shared" si="13"/>
        <v>7725.2129999999997</v>
      </c>
    </row>
    <row r="68" spans="1:6">
      <c r="A68" s="164"/>
      <c r="B68" s="122" t="s">
        <v>258</v>
      </c>
      <c r="C68" s="55">
        <v>1895.5039999999999</v>
      </c>
      <c r="D68" s="55">
        <v>1895.5039999999999</v>
      </c>
      <c r="E68" s="55">
        <v>1895.5039999999999</v>
      </c>
      <c r="F68" s="55">
        <f t="shared" si="13"/>
        <v>5686.5119999999997</v>
      </c>
    </row>
    <row r="69" spans="1:6" ht="15" thickBot="1">
      <c r="A69" s="87" t="s">
        <v>181</v>
      </c>
      <c r="B69" s="120" t="s">
        <v>256</v>
      </c>
      <c r="C69" s="77">
        <v>1600</v>
      </c>
      <c r="D69" s="77">
        <v>1600</v>
      </c>
      <c r="E69" s="77">
        <v>1600</v>
      </c>
      <c r="F69" s="77">
        <f t="shared" si="13"/>
        <v>4800</v>
      </c>
    </row>
    <row r="70" spans="1:6">
      <c r="A70" s="164" t="s">
        <v>180</v>
      </c>
      <c r="B70" s="122" t="s">
        <v>259</v>
      </c>
      <c r="C70" s="78">
        <v>1319.6369999999999</v>
      </c>
      <c r="D70" s="78">
        <v>967.88699999999994</v>
      </c>
      <c r="E70" s="78">
        <v>966.48699999999997</v>
      </c>
      <c r="F70" s="78">
        <f t="shared" ref="F70:F75" si="14">C70+D70+E70</f>
        <v>3254.011</v>
      </c>
    </row>
    <row r="71" spans="1:6">
      <c r="A71" s="164"/>
      <c r="B71" s="122" t="s">
        <v>260</v>
      </c>
      <c r="C71" s="55">
        <v>1782.029</v>
      </c>
      <c r="D71" s="55">
        <v>1782.029</v>
      </c>
      <c r="E71" s="55">
        <v>1782.029</v>
      </c>
      <c r="F71" s="55">
        <f t="shared" si="14"/>
        <v>5346.0869999999995</v>
      </c>
    </row>
    <row r="72" spans="1:6" ht="15" thickBot="1">
      <c r="A72" s="87" t="s">
        <v>181</v>
      </c>
      <c r="B72" s="120" t="s">
        <v>259</v>
      </c>
      <c r="C72" s="77">
        <v>1000</v>
      </c>
      <c r="D72" s="77">
        <v>1000</v>
      </c>
      <c r="E72" s="77">
        <v>1000</v>
      </c>
      <c r="F72" s="77">
        <f t="shared" si="14"/>
        <v>3000</v>
      </c>
    </row>
    <row r="73" spans="1:6">
      <c r="A73" s="164" t="s">
        <v>180</v>
      </c>
      <c r="B73" s="123" t="s">
        <v>261</v>
      </c>
      <c r="C73" s="85">
        <v>546.54999999999995</v>
      </c>
      <c r="D73" s="85">
        <v>222.05</v>
      </c>
      <c r="E73" s="85">
        <v>222.05</v>
      </c>
      <c r="F73" s="55">
        <f t="shared" si="14"/>
        <v>990.64999999999986</v>
      </c>
    </row>
    <row r="74" spans="1:6">
      <c r="A74" s="164"/>
      <c r="B74" s="123" t="s">
        <v>262</v>
      </c>
      <c r="C74" s="85">
        <v>1948.2470000000001</v>
      </c>
      <c r="D74" s="85">
        <v>1948.2470000000001</v>
      </c>
      <c r="E74" s="85">
        <v>1948.2470000000001</v>
      </c>
      <c r="F74" s="55">
        <f t="shared" si="14"/>
        <v>5844.741</v>
      </c>
    </row>
    <row r="75" spans="1:6">
      <c r="A75" s="164"/>
      <c r="B75" s="122" t="s">
        <v>263</v>
      </c>
      <c r="C75" s="55">
        <v>667.61400000000003</v>
      </c>
      <c r="D75" s="55">
        <v>667.61400000000003</v>
      </c>
      <c r="E75" s="55">
        <v>667.61400000000003</v>
      </c>
      <c r="F75" s="55">
        <f t="shared" si="14"/>
        <v>2002.8420000000001</v>
      </c>
    </row>
    <row r="76" spans="1:6">
      <c r="A76" s="164" t="s">
        <v>180</v>
      </c>
      <c r="B76" s="122" t="s">
        <v>264</v>
      </c>
      <c r="C76" s="55">
        <v>5375.4049999999997</v>
      </c>
      <c r="D76" s="55">
        <v>5198.9049999999997</v>
      </c>
      <c r="E76" s="55">
        <v>5165.9049999999997</v>
      </c>
      <c r="F76" s="55">
        <f t="shared" ref="F76:F80" si="15">C76+D76+E76</f>
        <v>15740.215</v>
      </c>
    </row>
    <row r="77" spans="1:6">
      <c r="A77" s="164"/>
      <c r="B77" s="122" t="s">
        <v>265</v>
      </c>
      <c r="C77" s="55">
        <v>2701.6080000000002</v>
      </c>
      <c r="D77" s="55">
        <v>2701.6080000000002</v>
      </c>
      <c r="E77" s="55">
        <v>2701.6080000000002</v>
      </c>
      <c r="F77" s="55">
        <f t="shared" si="15"/>
        <v>8104.8240000000005</v>
      </c>
    </row>
    <row r="78" spans="1:6">
      <c r="A78" s="164"/>
      <c r="B78" s="122" t="s">
        <v>266</v>
      </c>
      <c r="C78" s="55">
        <v>1832.8209999999999</v>
      </c>
      <c r="D78" s="55">
        <v>1832.8209999999999</v>
      </c>
      <c r="E78" s="55">
        <v>1832.8209999999999</v>
      </c>
      <c r="F78" s="55">
        <f t="shared" si="15"/>
        <v>5498.4629999999997</v>
      </c>
    </row>
    <row r="79" spans="1:6" ht="15" thickBot="1">
      <c r="A79" s="87" t="s">
        <v>181</v>
      </c>
      <c r="B79" s="120" t="s">
        <v>264</v>
      </c>
      <c r="C79" s="77">
        <v>700</v>
      </c>
      <c r="D79" s="77">
        <v>700</v>
      </c>
      <c r="E79" s="77">
        <v>700</v>
      </c>
      <c r="F79" s="77">
        <f t="shared" si="15"/>
        <v>2100</v>
      </c>
    </row>
    <row r="80" spans="1:6" s="94" customFormat="1" ht="44.4" customHeight="1">
      <c r="A80" s="112" t="s">
        <v>215</v>
      </c>
      <c r="B80" s="110" t="s">
        <v>177</v>
      </c>
      <c r="C80" s="111">
        <f>C82</f>
        <v>39.200000000000003</v>
      </c>
      <c r="D80" s="111">
        <f>D82</f>
        <v>39.200000000000003</v>
      </c>
      <c r="E80" s="111">
        <f>E82</f>
        <v>39.200000000000003</v>
      </c>
      <c r="F80" s="111">
        <f t="shared" si="15"/>
        <v>117.60000000000001</v>
      </c>
    </row>
    <row r="81" spans="1:6" s="94" customFormat="1">
      <c r="A81" s="92" t="s">
        <v>178</v>
      </c>
      <c r="B81" s="92" t="s">
        <v>184</v>
      </c>
      <c r="C81" s="93">
        <v>0</v>
      </c>
      <c r="D81" s="93">
        <v>0</v>
      </c>
      <c r="E81" s="93">
        <v>0</v>
      </c>
      <c r="F81" s="93">
        <v>0</v>
      </c>
    </row>
    <row r="82" spans="1:6" s="94" customFormat="1">
      <c r="A82" s="95" t="s">
        <v>179</v>
      </c>
      <c r="B82" s="68" t="s">
        <v>184</v>
      </c>
      <c r="C82" s="93">
        <v>39.200000000000003</v>
      </c>
      <c r="D82" s="93">
        <v>39.200000000000003</v>
      </c>
      <c r="E82" s="93">
        <v>39.200000000000003</v>
      </c>
      <c r="F82" s="93">
        <f>C82+D82+E82</f>
        <v>117.60000000000001</v>
      </c>
    </row>
    <row r="83" spans="1:6" s="94" customFormat="1">
      <c r="A83" s="95" t="s">
        <v>180</v>
      </c>
      <c r="B83" s="68" t="s">
        <v>184</v>
      </c>
      <c r="C83" s="93">
        <v>0</v>
      </c>
      <c r="D83" s="93">
        <v>0</v>
      </c>
      <c r="E83" s="93">
        <v>0</v>
      </c>
      <c r="F83" s="93">
        <v>0</v>
      </c>
    </row>
    <row r="84" spans="1:6" s="94" customFormat="1">
      <c r="A84" s="96" t="s">
        <v>181</v>
      </c>
      <c r="B84" s="97" t="s">
        <v>184</v>
      </c>
      <c r="C84" s="98">
        <v>0</v>
      </c>
      <c r="D84" s="98">
        <v>0</v>
      </c>
      <c r="E84" s="98">
        <v>0</v>
      </c>
      <c r="F84" s="98">
        <v>0</v>
      </c>
    </row>
  </sheetData>
  <mergeCells count="10">
    <mergeCell ref="A62:A64"/>
    <mergeCell ref="A66:A68"/>
    <mergeCell ref="A70:A71"/>
    <mergeCell ref="A73:A75"/>
    <mergeCell ref="A76:A78"/>
    <mergeCell ref="A1:F1"/>
    <mergeCell ref="A2:A3"/>
    <mergeCell ref="B2:B3"/>
    <mergeCell ref="C2:F2"/>
    <mergeCell ref="A58:A60"/>
  </mergeCells>
  <pageMargins left="0.25" right="0.25" top="0.75" bottom="0.75" header="0.51180555555555496" footer="0.51180555555555496"/>
  <pageSetup paperSize="9" scale="89" firstPageNumber="0" orientation="landscape" horizontalDpi="300" verticalDpi="300" r:id="rId1"/>
  <rowBreaks count="1" manualBreakCount="1">
    <brk id="5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G46"/>
  <sheetViews>
    <sheetView topLeftCell="A18" workbookViewId="0">
      <selection activeCell="B37" sqref="B37"/>
    </sheetView>
  </sheetViews>
  <sheetFormatPr defaultColWidth="8.77734375" defaultRowHeight="14.4"/>
  <cols>
    <col min="1" max="1" width="35.77734375" customWidth="1"/>
    <col min="2" max="2" width="30.5546875" customWidth="1"/>
    <col min="3" max="5" width="13.33203125" customWidth="1"/>
    <col min="6" max="6" width="15" customWidth="1"/>
    <col min="7" max="7" width="12.6640625" customWidth="1"/>
  </cols>
  <sheetData>
    <row r="1" spans="1:7" ht="17.399999999999999">
      <c r="A1" s="166" t="s">
        <v>171</v>
      </c>
      <c r="B1" s="166"/>
      <c r="C1" s="166"/>
      <c r="D1" s="166"/>
      <c r="E1" s="166"/>
      <c r="F1" s="166"/>
    </row>
    <row r="2" spans="1:7" ht="29.4" customHeight="1">
      <c r="A2" s="169" t="s">
        <v>172</v>
      </c>
      <c r="B2" s="142" t="s">
        <v>173</v>
      </c>
      <c r="C2" s="169" t="s">
        <v>174</v>
      </c>
      <c r="D2" s="169"/>
      <c r="E2" s="169"/>
      <c r="F2" s="169"/>
    </row>
    <row r="3" spans="1:7" ht="19.8" customHeight="1">
      <c r="A3" s="169"/>
      <c r="B3" s="142"/>
      <c r="C3" s="27">
        <v>2024</v>
      </c>
      <c r="D3" s="27">
        <v>2025</v>
      </c>
      <c r="E3" s="27">
        <v>2026</v>
      </c>
      <c r="F3" s="27" t="s">
        <v>175</v>
      </c>
    </row>
    <row r="4" spans="1:7" ht="15" customHeight="1">
      <c r="A4" s="49">
        <v>1</v>
      </c>
      <c r="B4" s="50">
        <v>2</v>
      </c>
      <c r="C4" s="4">
        <v>3</v>
      </c>
      <c r="D4" s="4">
        <v>4</v>
      </c>
      <c r="E4" s="4">
        <v>5</v>
      </c>
      <c r="F4" s="4">
        <v>6</v>
      </c>
    </row>
    <row r="5" spans="1:7" ht="52.8">
      <c r="A5" s="51" t="s">
        <v>205</v>
      </c>
      <c r="B5" s="52" t="s">
        <v>177</v>
      </c>
      <c r="C5" s="81">
        <f>C6+C7+C8+C9</f>
        <v>52323.233999999997</v>
      </c>
      <c r="D5" s="81">
        <f t="shared" ref="D5:E5" si="0">D6+D7+D8+D9</f>
        <v>28817.034</v>
      </c>
      <c r="E5" s="81">
        <f t="shared" si="0"/>
        <v>28802.734</v>
      </c>
      <c r="F5" s="81">
        <f t="shared" ref="F5:F15" si="1">C5+D5+E5</f>
        <v>109943.00199999999</v>
      </c>
    </row>
    <row r="6" spans="1:7">
      <c r="A6" s="54" t="s">
        <v>178</v>
      </c>
      <c r="B6" s="54"/>
      <c r="C6" s="55">
        <v>0</v>
      </c>
      <c r="D6" s="55">
        <v>0</v>
      </c>
      <c r="E6" s="55">
        <v>0</v>
      </c>
      <c r="F6" s="55">
        <f t="shared" si="1"/>
        <v>0</v>
      </c>
    </row>
    <row r="7" spans="1:7">
      <c r="A7" s="54" t="s">
        <v>179</v>
      </c>
      <c r="B7" s="54"/>
      <c r="C7" s="55">
        <f>C12</f>
        <v>0</v>
      </c>
      <c r="D7" s="93">
        <f>D12</f>
        <v>0</v>
      </c>
      <c r="E7" s="93">
        <f>E12</f>
        <v>0</v>
      </c>
      <c r="F7" s="55">
        <f t="shared" si="1"/>
        <v>0</v>
      </c>
    </row>
    <row r="8" spans="1:7">
      <c r="A8" s="54" t="s">
        <v>180</v>
      </c>
      <c r="B8" s="54"/>
      <c r="C8" s="55">
        <f>C13</f>
        <v>48123.233999999997</v>
      </c>
      <c r="D8" s="93">
        <f t="shared" ref="D8:E8" si="2">D13</f>
        <v>24617.034</v>
      </c>
      <c r="E8" s="93">
        <f t="shared" si="2"/>
        <v>24602.734</v>
      </c>
      <c r="F8" s="55">
        <f t="shared" si="1"/>
        <v>97343.001999999993</v>
      </c>
    </row>
    <row r="9" spans="1:7">
      <c r="A9" s="84" t="s">
        <v>181</v>
      </c>
      <c r="B9" s="84"/>
      <c r="C9" s="85">
        <f>C41</f>
        <v>4200</v>
      </c>
      <c r="D9" s="85">
        <f>D41</f>
        <v>4200</v>
      </c>
      <c r="E9" s="85">
        <f>E41</f>
        <v>4200</v>
      </c>
      <c r="F9" s="85">
        <f t="shared" si="1"/>
        <v>12600</v>
      </c>
      <c r="G9" s="99"/>
    </row>
    <row r="10" spans="1:7" s="94" customFormat="1" ht="42.6" customHeight="1">
      <c r="A10" s="104" t="s">
        <v>216</v>
      </c>
      <c r="B10" s="52" t="s">
        <v>177</v>
      </c>
      <c r="C10" s="81">
        <f>C11+C12+C13+C14</f>
        <v>52323.233999999997</v>
      </c>
      <c r="D10" s="81">
        <f t="shared" ref="D10:E10" si="3">D11+D12+D13+D14</f>
        <v>28817.034</v>
      </c>
      <c r="E10" s="81">
        <f t="shared" si="3"/>
        <v>28802.734</v>
      </c>
      <c r="F10" s="81">
        <f t="shared" ref="F10:F14" si="4">C10+D10+E10</f>
        <v>109943.00199999999</v>
      </c>
      <c r="G10" s="99"/>
    </row>
    <row r="11" spans="1:7" s="94" customFormat="1">
      <c r="A11" s="101" t="s">
        <v>178</v>
      </c>
      <c r="B11" s="101"/>
      <c r="C11" s="93">
        <v>0</v>
      </c>
      <c r="D11" s="93">
        <v>0</v>
      </c>
      <c r="E11" s="93">
        <v>0</v>
      </c>
      <c r="F11" s="93">
        <f t="shared" si="4"/>
        <v>0</v>
      </c>
      <c r="G11" s="99"/>
    </row>
    <row r="12" spans="1:7" s="94" customFormat="1">
      <c r="A12" s="101" t="s">
        <v>179</v>
      </c>
      <c r="B12" s="101"/>
      <c r="C12" s="93">
        <v>0</v>
      </c>
      <c r="D12" s="93">
        <v>0</v>
      </c>
      <c r="E12" s="93">
        <v>0</v>
      </c>
      <c r="F12" s="93">
        <f t="shared" si="4"/>
        <v>0</v>
      </c>
      <c r="G12" s="99"/>
    </row>
    <row r="13" spans="1:7" s="94" customFormat="1">
      <c r="A13" s="101" t="s">
        <v>180</v>
      </c>
      <c r="B13" s="101"/>
      <c r="C13" s="93">
        <f>C18+C23+C24+C25+C30+C35+C36+C37+C38+C39+C40</f>
        <v>48123.233999999997</v>
      </c>
      <c r="D13" s="93">
        <f t="shared" ref="D13:E13" si="5">D18+D23+D24+D25+D30+D35+D36+D37+D38+D39+D40</f>
        <v>24617.034</v>
      </c>
      <c r="E13" s="93">
        <f t="shared" si="5"/>
        <v>24602.734</v>
      </c>
      <c r="F13" s="93">
        <f t="shared" si="4"/>
        <v>97343.001999999993</v>
      </c>
      <c r="G13" s="99"/>
    </row>
    <row r="14" spans="1:7" s="94" customFormat="1">
      <c r="A14" s="84" t="s">
        <v>181</v>
      </c>
      <c r="B14" s="84"/>
      <c r="C14" s="85">
        <f>C9</f>
        <v>4200</v>
      </c>
      <c r="D14" s="85">
        <f t="shared" ref="D14:E14" si="6">D9</f>
        <v>4200</v>
      </c>
      <c r="E14" s="85">
        <f t="shared" si="6"/>
        <v>4200</v>
      </c>
      <c r="F14" s="85">
        <f t="shared" si="4"/>
        <v>12600</v>
      </c>
      <c r="G14" s="99"/>
    </row>
    <row r="15" spans="1:7" ht="40.799999999999997" customHeight="1">
      <c r="A15" s="112" t="s">
        <v>225</v>
      </c>
      <c r="B15" s="110" t="s">
        <v>177</v>
      </c>
      <c r="C15" s="111">
        <f>C18</f>
        <v>250</v>
      </c>
      <c r="D15" s="111">
        <f>D18</f>
        <v>250</v>
      </c>
      <c r="E15" s="111">
        <f>E18</f>
        <v>250</v>
      </c>
      <c r="F15" s="111">
        <f t="shared" si="1"/>
        <v>750</v>
      </c>
    </row>
    <row r="16" spans="1:7">
      <c r="A16" s="63" t="s">
        <v>178</v>
      </c>
      <c r="B16" s="63" t="s">
        <v>184</v>
      </c>
      <c r="C16" s="55">
        <v>0</v>
      </c>
      <c r="D16" s="55">
        <v>0</v>
      </c>
      <c r="E16" s="55">
        <v>0</v>
      </c>
      <c r="F16" s="55">
        <v>0</v>
      </c>
    </row>
    <row r="17" spans="1:6">
      <c r="A17" s="63" t="s">
        <v>179</v>
      </c>
      <c r="B17" s="63" t="s">
        <v>184</v>
      </c>
      <c r="C17" s="55">
        <v>0</v>
      </c>
      <c r="D17" s="55">
        <v>0</v>
      </c>
      <c r="E17" s="55">
        <v>0</v>
      </c>
      <c r="F17" s="55">
        <v>0</v>
      </c>
    </row>
    <row r="18" spans="1:6">
      <c r="A18" s="54" t="s">
        <v>180</v>
      </c>
      <c r="B18" s="119" t="s">
        <v>279</v>
      </c>
      <c r="C18" s="55">
        <v>250</v>
      </c>
      <c r="D18" s="55">
        <v>250</v>
      </c>
      <c r="E18" s="55">
        <v>250</v>
      </c>
      <c r="F18" s="55">
        <f>C18+D18+E18</f>
        <v>750</v>
      </c>
    </row>
    <row r="19" spans="1:6" ht="15" thickBot="1">
      <c r="A19" s="87" t="s">
        <v>181</v>
      </c>
      <c r="B19" s="76" t="s">
        <v>184</v>
      </c>
      <c r="C19" s="77">
        <v>0</v>
      </c>
      <c r="D19" s="77">
        <v>0</v>
      </c>
      <c r="E19" s="77">
        <v>0</v>
      </c>
      <c r="F19" s="77">
        <v>0</v>
      </c>
    </row>
    <row r="20" spans="1:6" ht="39.6">
      <c r="A20" s="113" t="s">
        <v>223</v>
      </c>
      <c r="B20" s="114" t="s">
        <v>177</v>
      </c>
      <c r="C20" s="115">
        <f>C25+C24+C23</f>
        <v>230</v>
      </c>
      <c r="D20" s="115">
        <f>D25+D24+D23</f>
        <v>230</v>
      </c>
      <c r="E20" s="115">
        <f>E25+E24+E23</f>
        <v>230</v>
      </c>
      <c r="F20" s="115">
        <f>C20+D20+E20</f>
        <v>690</v>
      </c>
    </row>
    <row r="21" spans="1:6">
      <c r="A21" s="89" t="s">
        <v>178</v>
      </c>
      <c r="B21" s="89" t="s">
        <v>184</v>
      </c>
      <c r="C21" s="78">
        <v>0</v>
      </c>
      <c r="D21" s="78">
        <v>0</v>
      </c>
      <c r="E21" s="78">
        <v>0</v>
      </c>
      <c r="F21" s="78">
        <v>0</v>
      </c>
    </row>
    <row r="22" spans="1:6">
      <c r="A22" s="89" t="s">
        <v>179</v>
      </c>
      <c r="B22" s="89" t="s">
        <v>184</v>
      </c>
      <c r="C22" s="78">
        <v>0</v>
      </c>
      <c r="D22" s="78">
        <v>0</v>
      </c>
      <c r="E22" s="78">
        <v>0</v>
      </c>
      <c r="F22" s="78">
        <v>0</v>
      </c>
    </row>
    <row r="23" spans="1:6">
      <c r="A23" s="54" t="s">
        <v>180</v>
      </c>
      <c r="B23" s="119" t="s">
        <v>277</v>
      </c>
      <c r="C23" s="55">
        <v>30</v>
      </c>
      <c r="D23" s="55">
        <v>30</v>
      </c>
      <c r="E23" s="55">
        <v>30</v>
      </c>
      <c r="F23" s="55">
        <f>C23+D23+E23</f>
        <v>90</v>
      </c>
    </row>
    <row r="24" spans="1:6">
      <c r="A24" s="54" t="s">
        <v>180</v>
      </c>
      <c r="B24" s="119" t="s">
        <v>278</v>
      </c>
      <c r="C24" s="55">
        <v>100</v>
      </c>
      <c r="D24" s="55">
        <v>100</v>
      </c>
      <c r="E24" s="55">
        <v>100</v>
      </c>
      <c r="F24" s="55">
        <f>C24+D24+E24</f>
        <v>300</v>
      </c>
    </row>
    <row r="25" spans="1:6">
      <c r="A25" s="54" t="s">
        <v>180</v>
      </c>
      <c r="B25" s="119" t="s">
        <v>276</v>
      </c>
      <c r="C25" s="55">
        <v>100</v>
      </c>
      <c r="D25" s="55">
        <v>100</v>
      </c>
      <c r="E25" s="55">
        <v>100</v>
      </c>
      <c r="F25" s="78">
        <f>C25+D25+E25</f>
        <v>300</v>
      </c>
    </row>
    <row r="26" spans="1:6" ht="15" thickBot="1">
      <c r="A26" s="87" t="s">
        <v>181</v>
      </c>
      <c r="B26" s="76" t="s">
        <v>184</v>
      </c>
      <c r="C26" s="77">
        <v>0</v>
      </c>
      <c r="D26" s="77">
        <v>0</v>
      </c>
      <c r="E26" s="77">
        <v>0</v>
      </c>
      <c r="F26" s="100">
        <v>0</v>
      </c>
    </row>
    <row r="27" spans="1:6" ht="27" customHeight="1">
      <c r="A27" s="113" t="s">
        <v>224</v>
      </c>
      <c r="B27" s="114" t="s">
        <v>177</v>
      </c>
      <c r="C27" s="115">
        <f>C30</f>
        <v>22450</v>
      </c>
      <c r="D27" s="115">
        <f>D30</f>
        <v>0</v>
      </c>
      <c r="E27" s="115">
        <f>E30</f>
        <v>0</v>
      </c>
      <c r="F27" s="115">
        <f>C27+D27+E27</f>
        <v>22450</v>
      </c>
    </row>
    <row r="28" spans="1:6" ht="19.2" customHeight="1">
      <c r="A28" s="89" t="s">
        <v>178</v>
      </c>
      <c r="B28" s="89" t="s">
        <v>184</v>
      </c>
      <c r="C28" s="78">
        <v>0</v>
      </c>
      <c r="D28" s="78">
        <v>0</v>
      </c>
      <c r="E28" s="78">
        <v>0</v>
      </c>
      <c r="F28" s="78">
        <v>0</v>
      </c>
    </row>
    <row r="29" spans="1:6" ht="19.2" customHeight="1">
      <c r="A29" s="89" t="s">
        <v>179</v>
      </c>
      <c r="B29" s="89" t="s">
        <v>184</v>
      </c>
      <c r="C29" s="78">
        <v>0</v>
      </c>
      <c r="D29" s="78">
        <v>0</v>
      </c>
      <c r="E29" s="78">
        <v>0</v>
      </c>
      <c r="F29" s="78">
        <v>0</v>
      </c>
    </row>
    <row r="30" spans="1:6" ht="19.2" customHeight="1">
      <c r="A30" s="54" t="s">
        <v>180</v>
      </c>
      <c r="B30" s="119" t="s">
        <v>280</v>
      </c>
      <c r="C30" s="55">
        <v>22450</v>
      </c>
      <c r="D30" s="55">
        <v>0</v>
      </c>
      <c r="E30" s="55">
        <v>0</v>
      </c>
      <c r="F30" s="55">
        <f>C30+D30+E30</f>
        <v>22450</v>
      </c>
    </row>
    <row r="31" spans="1:6" ht="19.2" customHeight="1" thickBot="1">
      <c r="A31" s="87" t="s">
        <v>181</v>
      </c>
      <c r="B31" s="76" t="s">
        <v>184</v>
      </c>
      <c r="C31" s="77">
        <v>0</v>
      </c>
      <c r="D31" s="77">
        <v>0</v>
      </c>
      <c r="E31" s="77">
        <v>0</v>
      </c>
      <c r="F31" s="77">
        <v>0</v>
      </c>
    </row>
    <row r="32" spans="1:6" ht="39.6">
      <c r="A32" s="112" t="s">
        <v>213</v>
      </c>
      <c r="B32" s="110" t="s">
        <v>177</v>
      </c>
      <c r="C32" s="111">
        <f>C34+C35+C36+C37+C38+C39+C40+C41</f>
        <v>29393.234</v>
      </c>
      <c r="D32" s="111">
        <f>D34+D35+D36+D37+D38+D39+D40+D41</f>
        <v>28337.034</v>
      </c>
      <c r="E32" s="111">
        <f>E34+E35+E36+E37+E38+E39+E40+E41</f>
        <v>28322.734</v>
      </c>
      <c r="F32" s="111">
        <f>C32+D32+E32</f>
        <v>86053.001999999993</v>
      </c>
    </row>
    <row r="33" spans="1:6">
      <c r="A33" s="63" t="s">
        <v>178</v>
      </c>
      <c r="B33" s="63" t="s">
        <v>184</v>
      </c>
      <c r="C33" s="55">
        <v>0</v>
      </c>
      <c r="D33" s="55">
        <v>0</v>
      </c>
      <c r="E33" s="55">
        <v>0</v>
      </c>
      <c r="F33" s="55">
        <v>0</v>
      </c>
    </row>
    <row r="34" spans="1:6">
      <c r="A34" s="63" t="s">
        <v>179</v>
      </c>
      <c r="B34" s="63" t="s">
        <v>184</v>
      </c>
      <c r="C34" s="55">
        <v>0</v>
      </c>
      <c r="D34" s="55">
        <v>0</v>
      </c>
      <c r="E34" s="55">
        <v>0</v>
      </c>
      <c r="F34" s="55">
        <f t="shared" ref="F34:F42" si="7">C34+D34+E34</f>
        <v>0</v>
      </c>
    </row>
    <row r="35" spans="1:6">
      <c r="A35" s="54" t="s">
        <v>180</v>
      </c>
      <c r="B35" s="119" t="s">
        <v>270</v>
      </c>
      <c r="C35" s="55">
        <v>11606.593000000001</v>
      </c>
      <c r="D35" s="55">
        <v>10550.393</v>
      </c>
      <c r="E35" s="55">
        <v>10536.093000000001</v>
      </c>
      <c r="F35" s="55">
        <f t="shared" si="7"/>
        <v>32693.079000000002</v>
      </c>
    </row>
    <row r="36" spans="1:6">
      <c r="A36" s="54" t="s">
        <v>180</v>
      </c>
      <c r="B36" s="119" t="s">
        <v>271</v>
      </c>
      <c r="C36" s="55">
        <v>3852.5450000000001</v>
      </c>
      <c r="D36" s="55">
        <v>3852.5450000000001</v>
      </c>
      <c r="E36" s="55">
        <v>3852.5450000000001</v>
      </c>
      <c r="F36" s="55">
        <f t="shared" si="7"/>
        <v>11557.635</v>
      </c>
    </row>
    <row r="37" spans="1:6">
      <c r="A37" s="54" t="s">
        <v>180</v>
      </c>
      <c r="B37" s="125" t="s">
        <v>273</v>
      </c>
      <c r="C37" s="85">
        <v>124.738</v>
      </c>
      <c r="D37" s="85">
        <v>124.738</v>
      </c>
      <c r="E37" s="85">
        <v>124.738</v>
      </c>
      <c r="F37" s="55">
        <f t="shared" si="7"/>
        <v>374.214</v>
      </c>
    </row>
    <row r="38" spans="1:6">
      <c r="A38" s="54" t="s">
        <v>180</v>
      </c>
      <c r="B38" s="125" t="s">
        <v>272</v>
      </c>
      <c r="C38" s="85">
        <v>5930.6980000000003</v>
      </c>
      <c r="D38" s="85">
        <v>5930.6980000000003</v>
      </c>
      <c r="E38" s="85">
        <v>5930.6980000000003</v>
      </c>
      <c r="F38" s="55">
        <f t="shared" si="7"/>
        <v>17792.094000000001</v>
      </c>
    </row>
    <row r="39" spans="1:6">
      <c r="A39" s="54" t="s">
        <v>180</v>
      </c>
      <c r="B39" s="125" t="s">
        <v>275</v>
      </c>
      <c r="C39" s="85">
        <v>912</v>
      </c>
      <c r="D39" s="85">
        <v>912</v>
      </c>
      <c r="E39" s="85">
        <v>912</v>
      </c>
      <c r="F39" s="55">
        <f t="shared" si="7"/>
        <v>2736</v>
      </c>
    </row>
    <row r="40" spans="1:6">
      <c r="A40" s="54" t="s">
        <v>180</v>
      </c>
      <c r="B40" s="125" t="s">
        <v>274</v>
      </c>
      <c r="C40" s="85">
        <v>2766.66</v>
      </c>
      <c r="D40" s="85">
        <v>2766.66</v>
      </c>
      <c r="E40" s="85">
        <v>2766.66</v>
      </c>
      <c r="F40" s="55">
        <f t="shared" si="7"/>
        <v>8299.98</v>
      </c>
    </row>
    <row r="41" spans="1:6" ht="15" thickBot="1">
      <c r="A41" s="87" t="s">
        <v>181</v>
      </c>
      <c r="B41" s="120" t="s">
        <v>270</v>
      </c>
      <c r="C41" s="77">
        <v>4200</v>
      </c>
      <c r="D41" s="77">
        <v>4200</v>
      </c>
      <c r="E41" s="77">
        <v>4200</v>
      </c>
      <c r="F41" s="77">
        <f t="shared" si="7"/>
        <v>12600</v>
      </c>
    </row>
    <row r="42" spans="1:6" ht="63.45" hidden="1" customHeight="1">
      <c r="A42" s="88" t="s">
        <v>206</v>
      </c>
      <c r="B42" s="89" t="s">
        <v>177</v>
      </c>
      <c r="C42" s="78">
        <f>C44</f>
        <v>0</v>
      </c>
      <c r="D42" s="78">
        <f>D44</f>
        <v>0</v>
      </c>
      <c r="E42" s="78">
        <f>E44</f>
        <v>0</v>
      </c>
      <c r="F42" s="78">
        <f t="shared" si="7"/>
        <v>0</v>
      </c>
    </row>
    <row r="43" spans="1:6" ht="15.6" hidden="1" customHeight="1">
      <c r="A43" s="89" t="s">
        <v>178</v>
      </c>
      <c r="B43" s="89" t="s">
        <v>184</v>
      </c>
      <c r="C43" s="78">
        <v>0</v>
      </c>
      <c r="D43" s="78">
        <v>0</v>
      </c>
      <c r="E43" s="78">
        <v>0</v>
      </c>
      <c r="F43" s="78">
        <v>0</v>
      </c>
    </row>
    <row r="44" spans="1:6" hidden="1">
      <c r="A44" s="63" t="s">
        <v>179</v>
      </c>
      <c r="B44" s="67" t="s">
        <v>190</v>
      </c>
      <c r="C44" s="55">
        <v>0</v>
      </c>
      <c r="D44" s="55">
        <v>0</v>
      </c>
      <c r="E44" s="55">
        <v>0</v>
      </c>
      <c r="F44" s="55">
        <f>C44+D44+E44</f>
        <v>0</v>
      </c>
    </row>
    <row r="45" spans="1:6" hidden="1">
      <c r="A45" s="63" t="s">
        <v>180</v>
      </c>
      <c r="B45" s="67" t="s">
        <v>184</v>
      </c>
      <c r="C45" s="55">
        <v>0</v>
      </c>
      <c r="D45" s="55">
        <v>0</v>
      </c>
      <c r="E45" s="55">
        <v>0</v>
      </c>
      <c r="F45" s="55">
        <v>0</v>
      </c>
    </row>
    <row r="46" spans="1:6" hidden="1">
      <c r="A46" s="91" t="s">
        <v>181</v>
      </c>
      <c r="B46" s="76" t="s">
        <v>184</v>
      </c>
      <c r="C46" s="77">
        <v>0</v>
      </c>
      <c r="D46" s="77">
        <v>0</v>
      </c>
      <c r="E46" s="77">
        <v>0</v>
      </c>
      <c r="F46" s="77">
        <v>0</v>
      </c>
    </row>
  </sheetData>
  <mergeCells count="4">
    <mergeCell ref="A1:F1"/>
    <mergeCell ref="A2:A3"/>
    <mergeCell ref="B2:B3"/>
    <mergeCell ref="C2:F2"/>
  </mergeCells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F35"/>
  <sheetViews>
    <sheetView workbookViewId="0">
      <selection activeCell="B34" sqref="B34"/>
    </sheetView>
  </sheetViews>
  <sheetFormatPr defaultColWidth="8.77734375" defaultRowHeight="14.4"/>
  <cols>
    <col min="1" max="1" width="41.5546875" customWidth="1"/>
    <col min="2" max="2" width="30.5546875" customWidth="1"/>
    <col min="3" max="5" width="13.33203125" customWidth="1"/>
    <col min="6" max="6" width="15" customWidth="1"/>
  </cols>
  <sheetData>
    <row r="2" spans="1:6" ht="17.399999999999999">
      <c r="A2" s="166" t="s">
        <v>171</v>
      </c>
      <c r="B2" s="166"/>
      <c r="C2" s="166"/>
      <c r="D2" s="166"/>
      <c r="E2" s="166"/>
      <c r="F2" s="166"/>
    </row>
    <row r="3" spans="1:6" ht="29.4" customHeight="1">
      <c r="A3" s="169" t="s">
        <v>172</v>
      </c>
      <c r="B3" s="142" t="s">
        <v>173</v>
      </c>
      <c r="C3" s="169" t="s">
        <v>174</v>
      </c>
      <c r="D3" s="169"/>
      <c r="E3" s="169"/>
      <c r="F3" s="169"/>
    </row>
    <row r="4" spans="1:6" ht="19.8" customHeight="1">
      <c r="A4" s="169"/>
      <c r="B4" s="142"/>
      <c r="C4" s="27">
        <v>2024</v>
      </c>
      <c r="D4" s="27">
        <v>2025</v>
      </c>
      <c r="E4" s="27">
        <v>2026</v>
      </c>
      <c r="F4" s="27" t="s">
        <v>175</v>
      </c>
    </row>
    <row r="5" spans="1:6" ht="15" customHeight="1">
      <c r="A5" s="49">
        <v>1</v>
      </c>
      <c r="B5" s="50">
        <v>2</v>
      </c>
      <c r="C5" s="4">
        <v>3</v>
      </c>
      <c r="D5" s="4">
        <v>4</v>
      </c>
      <c r="E5" s="4">
        <v>5</v>
      </c>
      <c r="F5" s="4">
        <v>6</v>
      </c>
    </row>
    <row r="6" spans="1:6" ht="44.4" customHeight="1">
      <c r="A6" s="51" t="s">
        <v>207</v>
      </c>
      <c r="B6" s="52" t="s">
        <v>193</v>
      </c>
      <c r="C6" s="81">
        <f>C9</f>
        <v>14</v>
      </c>
      <c r="D6" s="81">
        <f t="shared" ref="D6:E6" si="0">D9</f>
        <v>14</v>
      </c>
      <c r="E6" s="81">
        <f t="shared" si="0"/>
        <v>14</v>
      </c>
      <c r="F6" s="81">
        <f t="shared" ref="F6:F10" si="1">C6+D6+E6</f>
        <v>42</v>
      </c>
    </row>
    <row r="7" spans="1:6">
      <c r="A7" s="54" t="s">
        <v>178</v>
      </c>
      <c r="B7" s="54"/>
      <c r="C7" s="55">
        <v>0</v>
      </c>
      <c r="D7" s="55">
        <v>0</v>
      </c>
      <c r="E7" s="55">
        <v>0</v>
      </c>
      <c r="F7" s="55">
        <f t="shared" si="1"/>
        <v>0</v>
      </c>
    </row>
    <row r="8" spans="1:6">
      <c r="A8" s="54" t="s">
        <v>179</v>
      </c>
      <c r="B8" s="54"/>
      <c r="C8" s="55">
        <v>0</v>
      </c>
      <c r="D8" s="55">
        <v>0</v>
      </c>
      <c r="E8" s="55">
        <v>0</v>
      </c>
      <c r="F8" s="55">
        <f t="shared" si="1"/>
        <v>0</v>
      </c>
    </row>
    <row r="9" spans="1:6">
      <c r="A9" s="54" t="s">
        <v>180</v>
      </c>
      <c r="B9" s="54"/>
      <c r="C9" s="55">
        <f>C11</f>
        <v>14</v>
      </c>
      <c r="D9" s="93">
        <f t="shared" ref="D9:E9" si="2">D11</f>
        <v>14</v>
      </c>
      <c r="E9" s="93">
        <f t="shared" si="2"/>
        <v>14</v>
      </c>
      <c r="F9" s="55">
        <f t="shared" si="1"/>
        <v>42</v>
      </c>
    </row>
    <row r="10" spans="1:6">
      <c r="A10" s="84" t="s">
        <v>181</v>
      </c>
      <c r="B10" s="84"/>
      <c r="C10" s="85">
        <v>0</v>
      </c>
      <c r="D10" s="85">
        <v>0</v>
      </c>
      <c r="E10" s="85">
        <v>0</v>
      </c>
      <c r="F10" s="85">
        <f t="shared" si="1"/>
        <v>0</v>
      </c>
    </row>
    <row r="11" spans="1:6" s="94" customFormat="1" ht="41.4">
      <c r="A11" s="104" t="s">
        <v>194</v>
      </c>
      <c r="B11" s="52" t="s">
        <v>193</v>
      </c>
      <c r="C11" s="81">
        <f>C14</f>
        <v>14</v>
      </c>
      <c r="D11" s="81">
        <f t="shared" ref="D11:E11" si="3">D14</f>
        <v>14</v>
      </c>
      <c r="E11" s="81">
        <f t="shared" si="3"/>
        <v>14</v>
      </c>
      <c r="F11" s="81">
        <f t="shared" ref="F11:F15" si="4">C11+D11+E11</f>
        <v>42</v>
      </c>
    </row>
    <row r="12" spans="1:6" s="94" customFormat="1">
      <c r="A12" s="101" t="s">
        <v>178</v>
      </c>
      <c r="B12" s="101"/>
      <c r="C12" s="93">
        <v>0</v>
      </c>
      <c r="D12" s="93">
        <v>0</v>
      </c>
      <c r="E12" s="93">
        <v>0</v>
      </c>
      <c r="F12" s="93">
        <f t="shared" si="4"/>
        <v>0</v>
      </c>
    </row>
    <row r="13" spans="1:6" s="94" customFormat="1">
      <c r="A13" s="101" t="s">
        <v>179</v>
      </c>
      <c r="B13" s="101"/>
      <c r="C13" s="93">
        <v>0</v>
      </c>
      <c r="D13" s="93">
        <v>0</v>
      </c>
      <c r="E13" s="93">
        <v>0</v>
      </c>
      <c r="F13" s="93">
        <f t="shared" si="4"/>
        <v>0</v>
      </c>
    </row>
    <row r="14" spans="1:6" s="94" customFormat="1">
      <c r="A14" s="101" t="s">
        <v>180</v>
      </c>
      <c r="B14" s="101"/>
      <c r="C14" s="93">
        <f>C16</f>
        <v>14</v>
      </c>
      <c r="D14" s="93">
        <f t="shared" ref="D14:E14" si="5">D16</f>
        <v>14</v>
      </c>
      <c r="E14" s="93">
        <f t="shared" si="5"/>
        <v>14</v>
      </c>
      <c r="F14" s="93">
        <f t="shared" si="4"/>
        <v>42</v>
      </c>
    </row>
    <row r="15" spans="1:6" s="94" customFormat="1">
      <c r="A15" s="84" t="s">
        <v>181</v>
      </c>
      <c r="B15" s="84"/>
      <c r="C15" s="85">
        <v>0</v>
      </c>
      <c r="D15" s="85">
        <v>0</v>
      </c>
      <c r="E15" s="85">
        <v>0</v>
      </c>
      <c r="F15" s="85">
        <f t="shared" si="4"/>
        <v>0</v>
      </c>
    </row>
    <row r="16" spans="1:6" ht="46.2" customHeight="1">
      <c r="A16" s="112" t="s">
        <v>222</v>
      </c>
      <c r="B16" s="110" t="s">
        <v>193</v>
      </c>
      <c r="C16" s="111">
        <v>14</v>
      </c>
      <c r="D16" s="111">
        <v>14</v>
      </c>
      <c r="E16" s="111">
        <v>14</v>
      </c>
      <c r="F16" s="111">
        <f>F17+F22+F27</f>
        <v>42</v>
      </c>
    </row>
    <row r="17" spans="1:6" ht="39.6" hidden="1">
      <c r="A17" s="86" t="s">
        <v>208</v>
      </c>
      <c r="B17" s="63" t="s">
        <v>193</v>
      </c>
      <c r="C17" s="55">
        <f>C20</f>
        <v>6</v>
      </c>
      <c r="D17" s="55">
        <f>D20</f>
        <v>6</v>
      </c>
      <c r="E17" s="55">
        <f>E20</f>
        <v>6</v>
      </c>
      <c r="F17" s="55">
        <f>C17+D17+E17</f>
        <v>18</v>
      </c>
    </row>
    <row r="18" spans="1:6" hidden="1">
      <c r="A18" s="63" t="s">
        <v>178</v>
      </c>
      <c r="B18" s="63" t="s">
        <v>184</v>
      </c>
      <c r="C18" s="55">
        <v>0</v>
      </c>
      <c r="D18" s="55">
        <v>0</v>
      </c>
      <c r="E18" s="55">
        <v>0</v>
      </c>
      <c r="F18" s="55">
        <v>0</v>
      </c>
    </row>
    <row r="19" spans="1:6" hidden="1">
      <c r="A19" s="63" t="s">
        <v>179</v>
      </c>
      <c r="B19" s="63" t="s">
        <v>184</v>
      </c>
      <c r="C19" s="55">
        <v>0</v>
      </c>
      <c r="D19" s="55">
        <v>0</v>
      </c>
      <c r="E19" s="55">
        <v>0</v>
      </c>
      <c r="F19" s="55">
        <v>0</v>
      </c>
    </row>
    <row r="20" spans="1:6" hidden="1">
      <c r="A20" s="54" t="s">
        <v>180</v>
      </c>
      <c r="B20" s="67" t="s">
        <v>196</v>
      </c>
      <c r="C20" s="55">
        <v>6</v>
      </c>
      <c r="D20" s="55">
        <v>6</v>
      </c>
      <c r="E20" s="55">
        <v>6</v>
      </c>
      <c r="F20" s="55">
        <f>C20+D20+E20</f>
        <v>18</v>
      </c>
    </row>
    <row r="21" spans="1:6" hidden="1">
      <c r="A21" s="87" t="s">
        <v>181</v>
      </c>
      <c r="B21" s="76" t="s">
        <v>184</v>
      </c>
      <c r="C21" s="77">
        <v>0</v>
      </c>
      <c r="D21" s="77">
        <v>0</v>
      </c>
      <c r="E21" s="77">
        <v>0</v>
      </c>
      <c r="F21" s="77">
        <v>0</v>
      </c>
    </row>
    <row r="22" spans="1:6" ht="26.4" hidden="1">
      <c r="A22" s="88" t="s">
        <v>209</v>
      </c>
      <c r="B22" s="63" t="s">
        <v>193</v>
      </c>
      <c r="C22" s="78">
        <f>C25</f>
        <v>2</v>
      </c>
      <c r="D22" s="78">
        <f>D25</f>
        <v>2</v>
      </c>
      <c r="E22" s="78">
        <f>E25</f>
        <v>2</v>
      </c>
      <c r="F22" s="78">
        <f>F25</f>
        <v>6</v>
      </c>
    </row>
    <row r="23" spans="1:6" hidden="1">
      <c r="A23" s="89" t="s">
        <v>178</v>
      </c>
      <c r="B23" s="63" t="s">
        <v>184</v>
      </c>
      <c r="C23" s="78">
        <v>0</v>
      </c>
      <c r="D23" s="78">
        <v>0</v>
      </c>
      <c r="E23" s="78">
        <v>0</v>
      </c>
      <c r="F23" s="78">
        <v>0</v>
      </c>
    </row>
    <row r="24" spans="1:6" hidden="1">
      <c r="A24" s="89" t="s">
        <v>179</v>
      </c>
      <c r="B24" s="63" t="s">
        <v>184</v>
      </c>
      <c r="C24" s="78">
        <v>0</v>
      </c>
      <c r="D24" s="78">
        <v>0</v>
      </c>
      <c r="E24" s="78">
        <v>0</v>
      </c>
      <c r="F24" s="78">
        <v>0</v>
      </c>
    </row>
    <row r="25" spans="1:6" hidden="1">
      <c r="A25" s="54" t="s">
        <v>180</v>
      </c>
      <c r="B25" s="67" t="s">
        <v>196</v>
      </c>
      <c r="C25" s="55">
        <v>2</v>
      </c>
      <c r="D25" s="55">
        <v>2</v>
      </c>
      <c r="E25" s="55">
        <v>2</v>
      </c>
      <c r="F25" s="55">
        <f>C25+D25+E25</f>
        <v>6</v>
      </c>
    </row>
    <row r="26" spans="1:6" hidden="1">
      <c r="A26" s="87" t="s">
        <v>181</v>
      </c>
      <c r="B26" s="76" t="s">
        <v>184</v>
      </c>
      <c r="C26" s="77">
        <v>0</v>
      </c>
      <c r="D26" s="77">
        <v>0</v>
      </c>
      <c r="E26" s="77">
        <v>0</v>
      </c>
      <c r="F26" s="77">
        <v>0</v>
      </c>
    </row>
    <row r="27" spans="1:6" ht="26.4" hidden="1">
      <c r="A27" s="88" t="s">
        <v>210</v>
      </c>
      <c r="B27" s="63" t="s">
        <v>193</v>
      </c>
      <c r="C27" s="78">
        <f>C30</f>
        <v>6</v>
      </c>
      <c r="D27" s="78">
        <f>D30</f>
        <v>6</v>
      </c>
      <c r="E27" s="78">
        <f>E30</f>
        <v>6</v>
      </c>
      <c r="F27" s="78">
        <f>C27+D27+E27</f>
        <v>18</v>
      </c>
    </row>
    <row r="28" spans="1:6" hidden="1">
      <c r="A28" s="89" t="s">
        <v>178</v>
      </c>
      <c r="B28" s="63" t="s">
        <v>184</v>
      </c>
      <c r="C28" s="78">
        <v>0</v>
      </c>
      <c r="D28" s="78">
        <v>0</v>
      </c>
      <c r="E28" s="78">
        <v>0</v>
      </c>
      <c r="F28" s="78">
        <v>0</v>
      </c>
    </row>
    <row r="29" spans="1:6" hidden="1">
      <c r="A29" s="89" t="s">
        <v>179</v>
      </c>
      <c r="B29" s="63" t="s">
        <v>184</v>
      </c>
      <c r="C29" s="78">
        <v>0</v>
      </c>
      <c r="D29" s="78">
        <v>0</v>
      </c>
      <c r="E29" s="78">
        <v>0</v>
      </c>
      <c r="F29" s="78">
        <v>0</v>
      </c>
    </row>
    <row r="30" spans="1:6" hidden="1">
      <c r="A30" s="54" t="s">
        <v>180</v>
      </c>
      <c r="B30" s="67" t="s">
        <v>196</v>
      </c>
      <c r="C30" s="55">
        <v>6</v>
      </c>
      <c r="D30" s="55">
        <v>6</v>
      </c>
      <c r="E30" s="55">
        <v>6</v>
      </c>
      <c r="F30" s="55">
        <f>C30+D30+E30</f>
        <v>18</v>
      </c>
    </row>
    <row r="31" spans="1:6" hidden="1">
      <c r="A31" s="87" t="s">
        <v>181</v>
      </c>
      <c r="B31" s="76" t="s">
        <v>184</v>
      </c>
      <c r="C31" s="77">
        <v>0</v>
      </c>
      <c r="D31" s="77">
        <v>0</v>
      </c>
      <c r="E31" s="77">
        <v>0</v>
      </c>
      <c r="F31" s="77">
        <v>0</v>
      </c>
    </row>
    <row r="32" spans="1:6">
      <c r="A32" s="105" t="s">
        <v>178</v>
      </c>
      <c r="B32" s="105"/>
      <c r="C32" s="93">
        <v>0</v>
      </c>
      <c r="D32" s="93">
        <v>0</v>
      </c>
      <c r="E32" s="93">
        <v>0</v>
      </c>
      <c r="F32" s="93">
        <f t="shared" ref="F32:F35" si="6">C32+D32+E32</f>
        <v>0</v>
      </c>
    </row>
    <row r="33" spans="1:6">
      <c r="A33" s="105" t="s">
        <v>179</v>
      </c>
      <c r="B33" s="105"/>
      <c r="C33" s="93">
        <v>0</v>
      </c>
      <c r="D33" s="93">
        <v>0</v>
      </c>
      <c r="E33" s="93">
        <v>0</v>
      </c>
      <c r="F33" s="93">
        <f t="shared" si="6"/>
        <v>0</v>
      </c>
    </row>
    <row r="34" spans="1:6">
      <c r="A34" s="105" t="s">
        <v>180</v>
      </c>
      <c r="B34" s="68" t="s">
        <v>281</v>
      </c>
      <c r="C34" s="93">
        <v>14</v>
      </c>
      <c r="D34" s="93">
        <v>14</v>
      </c>
      <c r="E34" s="93">
        <v>14</v>
      </c>
      <c r="F34" s="93">
        <f t="shared" si="6"/>
        <v>42</v>
      </c>
    </row>
    <row r="35" spans="1:6">
      <c r="A35" s="105" t="s">
        <v>181</v>
      </c>
      <c r="B35" s="105"/>
      <c r="C35" s="93">
        <v>0</v>
      </c>
      <c r="D35" s="93">
        <v>0</v>
      </c>
      <c r="E35" s="93">
        <v>0</v>
      </c>
      <c r="F35" s="93">
        <f t="shared" si="6"/>
        <v>0</v>
      </c>
    </row>
  </sheetData>
  <mergeCells count="4">
    <mergeCell ref="A2:F2"/>
    <mergeCell ref="A3:A4"/>
    <mergeCell ref="B3:B4"/>
    <mergeCell ref="C3:F3"/>
  </mergeCells>
  <pageMargins left="0.70833333333333304" right="0.70833333333333304" top="0.74791666666666701" bottom="0.74791666666666701" header="0.51180555555555496" footer="0.51180555555555496"/>
  <pageSetup paperSize="9" scale="93" firstPageNumber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F20"/>
  <sheetViews>
    <sheetView tabSelected="1" workbookViewId="0">
      <selection activeCell="B19" sqref="B19"/>
    </sheetView>
  </sheetViews>
  <sheetFormatPr defaultColWidth="8.77734375" defaultRowHeight="14.4"/>
  <cols>
    <col min="1" max="1" width="35.77734375" customWidth="1"/>
    <col min="2" max="2" width="30.5546875" customWidth="1"/>
    <col min="3" max="5" width="13.33203125" customWidth="1"/>
    <col min="6" max="6" width="15" customWidth="1"/>
  </cols>
  <sheetData>
    <row r="2" spans="1:6" ht="17.399999999999999">
      <c r="A2" s="166" t="s">
        <v>171</v>
      </c>
      <c r="B2" s="166"/>
      <c r="C2" s="166"/>
      <c r="D2" s="166"/>
      <c r="E2" s="166"/>
      <c r="F2" s="166"/>
    </row>
    <row r="3" spans="1:6" ht="29.4" customHeight="1">
      <c r="A3" s="169" t="s">
        <v>172</v>
      </c>
      <c r="B3" s="142" t="s">
        <v>173</v>
      </c>
      <c r="C3" s="169" t="s">
        <v>174</v>
      </c>
      <c r="D3" s="169"/>
      <c r="E3" s="169"/>
      <c r="F3" s="169"/>
    </row>
    <row r="4" spans="1:6" ht="19.8" customHeight="1">
      <c r="A4" s="169"/>
      <c r="B4" s="142"/>
      <c r="C4" s="27">
        <v>2024</v>
      </c>
      <c r="D4" s="27">
        <v>2025</v>
      </c>
      <c r="E4" s="27">
        <v>2026</v>
      </c>
      <c r="F4" s="27" t="s">
        <v>175</v>
      </c>
    </row>
    <row r="5" spans="1:6" ht="15" customHeight="1">
      <c r="A5" s="49">
        <v>1</v>
      </c>
      <c r="B5" s="50">
        <v>2</v>
      </c>
      <c r="C5" s="4">
        <v>3</v>
      </c>
      <c r="D5" s="4">
        <v>4</v>
      </c>
      <c r="E5" s="4">
        <v>5</v>
      </c>
      <c r="F5" s="4">
        <v>6</v>
      </c>
    </row>
    <row r="6" spans="1:6" ht="66">
      <c r="A6" s="51" t="s">
        <v>211</v>
      </c>
      <c r="B6" s="52" t="s">
        <v>177</v>
      </c>
      <c r="C6" s="81">
        <f>C9</f>
        <v>50</v>
      </c>
      <c r="D6" s="81">
        <f t="shared" ref="D6:E6" si="0">D9</f>
        <v>50</v>
      </c>
      <c r="E6" s="81">
        <f t="shared" si="0"/>
        <v>50</v>
      </c>
      <c r="F6" s="81">
        <f t="shared" ref="F6:F15" si="1">C6+D6+E6</f>
        <v>150</v>
      </c>
    </row>
    <row r="7" spans="1:6">
      <c r="A7" s="54" t="s">
        <v>178</v>
      </c>
      <c r="B7" s="54"/>
      <c r="C7" s="55">
        <v>0</v>
      </c>
      <c r="D7" s="55">
        <v>0</v>
      </c>
      <c r="E7" s="55">
        <v>0</v>
      </c>
      <c r="F7" s="55">
        <f t="shared" si="1"/>
        <v>0</v>
      </c>
    </row>
    <row r="8" spans="1:6">
      <c r="A8" s="54" t="s">
        <v>179</v>
      </c>
      <c r="B8" s="54"/>
      <c r="C8" s="55">
        <v>0</v>
      </c>
      <c r="D8" s="55">
        <v>0</v>
      </c>
      <c r="E8" s="55">
        <v>0</v>
      </c>
      <c r="F8" s="55">
        <f t="shared" si="1"/>
        <v>0</v>
      </c>
    </row>
    <row r="9" spans="1:6">
      <c r="A9" s="54" t="s">
        <v>180</v>
      </c>
      <c r="B9" s="54"/>
      <c r="C9" s="55">
        <f>C11</f>
        <v>50</v>
      </c>
      <c r="D9" s="93">
        <f t="shared" ref="D9:E9" si="2">D11</f>
        <v>50</v>
      </c>
      <c r="E9" s="93">
        <f t="shared" si="2"/>
        <v>50</v>
      </c>
      <c r="F9" s="55">
        <f t="shared" si="1"/>
        <v>150</v>
      </c>
    </row>
    <row r="10" spans="1:6">
      <c r="A10" s="84" t="s">
        <v>181</v>
      </c>
      <c r="B10" s="84"/>
      <c r="C10" s="85">
        <v>0</v>
      </c>
      <c r="D10" s="85">
        <v>0</v>
      </c>
      <c r="E10" s="85">
        <v>0</v>
      </c>
      <c r="F10" s="85">
        <f t="shared" si="1"/>
        <v>0</v>
      </c>
    </row>
    <row r="11" spans="1:6" s="94" customFormat="1" ht="55.2">
      <c r="A11" s="104" t="s">
        <v>217</v>
      </c>
      <c r="B11" s="52" t="s">
        <v>177</v>
      </c>
      <c r="C11" s="81">
        <f>C14</f>
        <v>50</v>
      </c>
      <c r="D11" s="81">
        <f t="shared" ref="D11:E11" si="3">D14</f>
        <v>50</v>
      </c>
      <c r="E11" s="81">
        <f t="shared" si="3"/>
        <v>50</v>
      </c>
      <c r="F11" s="81">
        <f t="shared" si="1"/>
        <v>150</v>
      </c>
    </row>
    <row r="12" spans="1:6" s="94" customFormat="1">
      <c r="A12" s="101" t="s">
        <v>178</v>
      </c>
      <c r="B12" s="101"/>
      <c r="C12" s="93">
        <v>0</v>
      </c>
      <c r="D12" s="93">
        <v>0</v>
      </c>
      <c r="E12" s="93">
        <v>0</v>
      </c>
      <c r="F12" s="93">
        <f t="shared" si="1"/>
        <v>0</v>
      </c>
    </row>
    <row r="13" spans="1:6" s="94" customFormat="1">
      <c r="A13" s="101" t="s">
        <v>179</v>
      </c>
      <c r="B13" s="101"/>
      <c r="C13" s="93">
        <v>0</v>
      </c>
      <c r="D13" s="93">
        <v>0</v>
      </c>
      <c r="E13" s="93">
        <v>0</v>
      </c>
      <c r="F13" s="93">
        <f t="shared" si="1"/>
        <v>0</v>
      </c>
    </row>
    <row r="14" spans="1:6" s="94" customFormat="1">
      <c r="A14" s="101" t="s">
        <v>180</v>
      </c>
      <c r="B14" s="101"/>
      <c r="C14" s="93">
        <f>C16</f>
        <v>50</v>
      </c>
      <c r="D14" s="93">
        <f t="shared" ref="D14:E14" si="4">D16</f>
        <v>50</v>
      </c>
      <c r="E14" s="93">
        <f t="shared" si="4"/>
        <v>50</v>
      </c>
      <c r="F14" s="93">
        <f t="shared" si="1"/>
        <v>150</v>
      </c>
    </row>
    <row r="15" spans="1:6" s="94" customFormat="1">
      <c r="A15" s="84" t="s">
        <v>181</v>
      </c>
      <c r="B15" s="84"/>
      <c r="C15" s="85">
        <v>0</v>
      </c>
      <c r="D15" s="85">
        <v>0</v>
      </c>
      <c r="E15" s="85">
        <v>0</v>
      </c>
      <c r="F15" s="85">
        <f t="shared" si="1"/>
        <v>0</v>
      </c>
    </row>
    <row r="16" spans="1:6" ht="39.6">
      <c r="A16" s="112" t="s">
        <v>212</v>
      </c>
      <c r="B16" s="110" t="s">
        <v>177</v>
      </c>
      <c r="C16" s="111">
        <f>C19</f>
        <v>50</v>
      </c>
      <c r="D16" s="111">
        <f>D19</f>
        <v>50</v>
      </c>
      <c r="E16" s="111">
        <f>E19</f>
        <v>50</v>
      </c>
      <c r="F16" s="111">
        <f>C16+D16+E16</f>
        <v>150</v>
      </c>
    </row>
    <row r="17" spans="1:6">
      <c r="A17" s="63" t="s">
        <v>178</v>
      </c>
      <c r="B17" s="63" t="s">
        <v>184</v>
      </c>
      <c r="C17" s="55">
        <v>0</v>
      </c>
      <c r="D17" s="55">
        <v>0</v>
      </c>
      <c r="E17" s="55">
        <v>0</v>
      </c>
      <c r="F17" s="55">
        <v>0</v>
      </c>
    </row>
    <row r="18" spans="1:6">
      <c r="A18" s="63" t="s">
        <v>179</v>
      </c>
      <c r="B18" s="63" t="s">
        <v>184</v>
      </c>
      <c r="C18" s="55">
        <v>0</v>
      </c>
      <c r="D18" s="55">
        <v>0</v>
      </c>
      <c r="E18" s="55">
        <v>0</v>
      </c>
      <c r="F18" s="55">
        <v>0</v>
      </c>
    </row>
    <row r="19" spans="1:6">
      <c r="A19" s="54" t="s">
        <v>180</v>
      </c>
      <c r="B19" s="68" t="s">
        <v>239</v>
      </c>
      <c r="C19" s="55">
        <v>50</v>
      </c>
      <c r="D19" s="55">
        <v>50</v>
      </c>
      <c r="E19" s="55">
        <v>50</v>
      </c>
      <c r="F19" s="55">
        <f>C19+D19+E19</f>
        <v>150</v>
      </c>
    </row>
    <row r="20" spans="1:6">
      <c r="A20" s="87" t="s">
        <v>181</v>
      </c>
      <c r="B20" s="76" t="s">
        <v>184</v>
      </c>
      <c r="C20" s="77">
        <v>0</v>
      </c>
      <c r="D20" s="77">
        <v>0</v>
      </c>
      <c r="E20" s="77">
        <v>0</v>
      </c>
      <c r="F20" s="77">
        <v>0</v>
      </c>
    </row>
  </sheetData>
  <mergeCells count="4">
    <mergeCell ref="A2:F2"/>
    <mergeCell ref="A3:A4"/>
    <mergeCell ref="B3:B4"/>
    <mergeCell ref="C3:F3"/>
  </mergeCells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374</TotalTime>
  <Application>LibreOffice/7.0.4.2$Windows_X86_64 LibreOffice_project/dcf040e67528d9187c66b2379df5ea4407429775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Структура программы</vt:lpstr>
      <vt:lpstr>ФО </vt:lpstr>
      <vt:lpstr>ФО КУЛЬТУРЫ</vt:lpstr>
      <vt:lpstr>ФО СПОРТ</vt:lpstr>
      <vt:lpstr>ФО ПРАВО</vt:lpstr>
      <vt:lpstr>ФО НАЦ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Мартынюк</dc:creator>
  <dc:description/>
  <cp:lastModifiedBy>Мартынюк</cp:lastModifiedBy>
  <cp:revision>19</cp:revision>
  <cp:lastPrinted>2023-11-08T08:42:17Z</cp:lastPrinted>
  <dcterms:created xsi:type="dcterms:W3CDTF">2023-09-19T07:57:23Z</dcterms:created>
  <dcterms:modified xsi:type="dcterms:W3CDTF">2023-11-08T08:42:53Z</dcterms:modified>
  <dc:language>ru-RU</dc:language>
</cp:coreProperties>
</file>