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фин.обесп. прогр." sheetId="1" r:id="rId1"/>
    <sheet name="фин.обесп. леса" sheetId="2" r:id="rId2"/>
    <sheet name="фин. обесп. отх." sheetId="3" r:id="rId3"/>
  </sheets>
  <calcPr calcId="152511"/>
</workbook>
</file>

<file path=xl/calcChain.xml><?xml version="1.0" encoding="utf-8"?>
<calcChain xmlns="http://schemas.openxmlformats.org/spreadsheetml/2006/main">
  <c r="D6" i="1" l="1"/>
  <c r="D17" i="1"/>
  <c r="D18" i="1"/>
  <c r="D19" i="1"/>
  <c r="D11" i="1"/>
  <c r="D12" i="1"/>
  <c r="D10" i="2" l="1"/>
  <c r="E11" i="1"/>
  <c r="F11" i="1"/>
  <c r="F8" i="1" s="1"/>
  <c r="G11" i="1"/>
  <c r="E12" i="1"/>
  <c r="F12" i="1"/>
  <c r="G12" i="1"/>
  <c r="G17" i="1"/>
  <c r="G19" i="1"/>
  <c r="G18" i="1"/>
  <c r="F17" i="1"/>
  <c r="F19" i="1"/>
  <c r="F18" i="1"/>
  <c r="E17" i="1"/>
  <c r="E19" i="1"/>
  <c r="E18" i="1"/>
  <c r="E9" i="3"/>
  <c r="E8" i="3" s="1"/>
  <c r="E6" i="3" s="1"/>
  <c r="F9" i="3"/>
  <c r="F8" i="3" s="1"/>
  <c r="F6" i="3" s="1"/>
  <c r="G9" i="3"/>
  <c r="D9" i="3"/>
  <c r="D8" i="3" s="1"/>
  <c r="D6" i="3" s="1"/>
  <c r="H19" i="3"/>
  <c r="H15" i="1"/>
  <c r="H16" i="1"/>
  <c r="D14" i="1"/>
  <c r="D8" i="1"/>
  <c r="E8" i="1"/>
  <c r="G8" i="1"/>
  <c r="C8" i="1"/>
  <c r="G12" i="2"/>
  <c r="G8" i="3"/>
  <c r="G6" i="3"/>
  <c r="C9" i="3"/>
  <c r="C8" i="3" s="1"/>
  <c r="C6" i="3" s="1"/>
  <c r="H21" i="3"/>
  <c r="H20" i="3"/>
  <c r="H18" i="3"/>
  <c r="H17" i="3"/>
  <c r="H16" i="3"/>
  <c r="H15" i="3"/>
  <c r="H14" i="3"/>
  <c r="H13" i="3"/>
  <c r="H12" i="3"/>
  <c r="H11" i="3"/>
  <c r="H10" i="3"/>
  <c r="H22" i="3"/>
  <c r="G10" i="2"/>
  <c r="G9" i="2"/>
  <c r="G8" i="2" s="1"/>
  <c r="G6" i="2" s="1"/>
  <c r="H11" i="2"/>
  <c r="H10" i="2" s="1"/>
  <c r="H13" i="2"/>
  <c r="H12" i="2" s="1"/>
  <c r="E10" i="2"/>
  <c r="F10" i="2"/>
  <c r="C10" i="2"/>
  <c r="D12" i="2"/>
  <c r="D9" i="2" s="1"/>
  <c r="D8" i="2" s="1"/>
  <c r="D6" i="2" s="1"/>
  <c r="E12" i="2"/>
  <c r="F12" i="2"/>
  <c r="C12" i="2"/>
  <c r="C9" i="2" s="1"/>
  <c r="F9" i="2"/>
  <c r="F8" i="2" s="1"/>
  <c r="F6" i="2" s="1"/>
  <c r="E9" i="2"/>
  <c r="E8" i="2" s="1"/>
  <c r="E6" i="2" s="1"/>
  <c r="C14" i="1"/>
  <c r="C6" i="1"/>
  <c r="E14" i="1" l="1"/>
  <c r="H11" i="1"/>
  <c r="H12" i="1"/>
  <c r="H9" i="3"/>
  <c r="H8" i="3" s="1"/>
  <c r="H6" i="3" s="1"/>
  <c r="H18" i="1"/>
  <c r="G14" i="1"/>
  <c r="G6" i="1" s="1"/>
  <c r="E6" i="1"/>
  <c r="H19" i="1"/>
  <c r="F14" i="1"/>
  <c r="F6" i="1" s="1"/>
  <c r="H9" i="2"/>
  <c r="H8" i="2" s="1"/>
  <c r="H6" i="2" s="1"/>
  <c r="C8" i="2"/>
  <c r="C6" i="2" s="1"/>
  <c r="H8" i="1"/>
  <c r="H17" i="1"/>
  <c r="H14" i="1" l="1"/>
  <c r="H6" i="1"/>
</calcChain>
</file>

<file path=xl/sharedStrings.xml><?xml version="1.0" encoding="utf-8"?>
<sst xmlns="http://schemas.openxmlformats.org/spreadsheetml/2006/main" count="76" uniqueCount="42">
  <si>
    <t>Наименование муниципальной программы, структурного элемента/ источник финансирования</t>
  </si>
  <si>
    <t>ГРБС/</t>
  </si>
  <si>
    <t>КБК</t>
  </si>
  <si>
    <t>Объем финансового обеспечения по годам реализации, тыс. рублей</t>
  </si>
  <si>
    <t>Всего</t>
  </si>
  <si>
    <t>в том числе:</t>
  </si>
  <si>
    <t>Комплекс процессных мероприятий «Городские леса»</t>
  </si>
  <si>
    <t>Федеральный бюджет</t>
  </si>
  <si>
    <t>Областной бюджет</t>
  </si>
  <si>
    <t xml:space="preserve">Бюджет МО ЗАТО г. Радужный </t>
  </si>
  <si>
    <t>733-0406-1040120510</t>
  </si>
  <si>
    <t>Бюджет МО ЗАТО г. Радужный</t>
  </si>
  <si>
    <t>733-0407-1010120730</t>
  </si>
  <si>
    <t>Комплекс процессных мероприятий «Отходы»</t>
  </si>
  <si>
    <t>735-0503-1040200590</t>
  </si>
  <si>
    <t>735-0503-1040200596</t>
  </si>
  <si>
    <t>Муниципальная программа «Охрана окружающей среды на территории ЗАТОг. Радужный Владимирской области»,</t>
  </si>
  <si>
    <t xml:space="preserve">4. Финансовое обеспечение муниципальной программы </t>
  </si>
  <si>
    <t>1. Подпрограмма «Городские леса на территории ЗАТО г. Радужный Владимирской области»,</t>
  </si>
  <si>
    <t>1.1. Лесопатологический мониторинг, лесопатологическое обследование, противопожарное обустройство лесов, Обустройство зон санитарной охраны выхода подземных вод (родники)</t>
  </si>
  <si>
    <t>733-0407-1040120730</t>
  </si>
  <si>
    <t>1.2. Гигиеническая экспертиза воды из родников</t>
  </si>
  <si>
    <t>Наименование муниципальной программы, структурного элемента/источник финансирования</t>
  </si>
  <si>
    <t>Объем финансового обеспечения по годам реализации, тыс.рублей</t>
  </si>
  <si>
    <t>1. Подпрограмма «Отходы на территории ЗАТО г. Радужный Владимирской области»,</t>
  </si>
  <si>
    <t>втомчисле:</t>
  </si>
  <si>
    <t>Бюджет МО ЗАТО г. Радужный, в том числе:</t>
  </si>
  <si>
    <t>1.2 Транспортные услуги</t>
  </si>
  <si>
    <t>1.3 Коммунальные услуги</t>
  </si>
  <si>
    <t>1.4 Работы /услуги по содержанию имущества</t>
  </si>
  <si>
    <t>1.5 Прочие работы и услуги</t>
  </si>
  <si>
    <t>1.6 Экологический мониторинг состояния окружающей среды полигона ТБО</t>
  </si>
  <si>
    <t>1.7 Экологическая документация и её экспертиза</t>
  </si>
  <si>
    <t>1.8 Увеличение стоимости основных средств</t>
  </si>
  <si>
    <t>1.9 Увеличение стоимости материальных запасов</t>
  </si>
  <si>
    <t>4. Финансовое обеспечение комплекса процессных мероприятий</t>
  </si>
  <si>
    <t>1.10. Фонд оплаты труда (рабочие)</t>
  </si>
  <si>
    <t>735-0503-1040200591</t>
  </si>
  <si>
    <t>1.1. Фонд оплаты труда (ИТР)</t>
  </si>
  <si>
    <t>1.11 ГСМ для автомобилей</t>
  </si>
  <si>
    <t>1.12 Налоги (на имущество, на землю, транспортный)</t>
  </si>
  <si>
    <t>1.13 Плата за негативное воздействие на окружающую среду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</si>
</sst>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00"/>
    <numFmt numFmtId="165" formatCode="#,##0.00000\ _р_."/>
  </numFmts>
  <fonts count="11" x14ac:knownFonts="1">
    <font>
      <sz val="11"/>
      <color theme="1"/>
      <name val="Calibri"/>
      <family val="2"/>
      <scheme val="minor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top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4" fontId="5" fillId="0" borderId="1" xfId="0" applyNumberFormat="1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vertical="center"/>
    </xf>
    <xf numFmtId="164" fontId="3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vertical="center" wrapText="1"/>
    </xf>
    <xf numFmtId="164" fontId="0" fillId="0" borderId="0" xfId="0" applyNumberFormat="1"/>
    <xf numFmtId="165" fontId="1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Fill="1" applyBorder="1" applyAlignment="1">
      <alignment horizontal="right" vertical="top" wrapText="1"/>
    </xf>
    <xf numFmtId="164" fontId="3" fillId="0" borderId="1" xfId="0" applyNumberFormat="1" applyFont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2" fillId="0" borderId="1" xfId="0" applyFont="1" applyBorder="1" applyAlignment="1">
      <alignment vertical="center" wrapText="1"/>
    </xf>
    <xf numFmtId="0" fontId="6" fillId="0" borderId="3" xfId="0" applyFont="1" applyBorder="1" applyAlignment="1">
      <alignment horizontal="center" vertical="top"/>
    </xf>
    <xf numFmtId="0" fontId="6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H19"/>
  <sheetViews>
    <sheetView tabSelected="1" workbookViewId="0">
      <selection activeCell="C6" sqref="C6"/>
    </sheetView>
  </sheetViews>
  <sheetFormatPr defaultRowHeight="15" x14ac:dyDescent="0.25"/>
  <cols>
    <col min="1" max="1" width="34.7109375" style="1" customWidth="1"/>
    <col min="2" max="2" width="19.7109375" customWidth="1"/>
    <col min="3" max="3" width="14" customWidth="1"/>
    <col min="4" max="4" width="13" customWidth="1"/>
    <col min="5" max="5" width="15" customWidth="1"/>
    <col min="6" max="6" width="12.28515625" customWidth="1"/>
    <col min="7" max="7" width="14.140625" customWidth="1"/>
    <col min="8" max="8" width="14.42578125" customWidth="1"/>
  </cols>
  <sheetData>
    <row r="2" spans="1:8" ht="18.75" x14ac:dyDescent="0.3">
      <c r="A2" s="41" t="s">
        <v>17</v>
      </c>
      <c r="B2" s="41"/>
      <c r="C2" s="41"/>
      <c r="D2" s="41"/>
      <c r="E2" s="41"/>
      <c r="F2" s="41"/>
      <c r="G2" s="41"/>
      <c r="H2" s="41"/>
    </row>
    <row r="3" spans="1:8" ht="45.75" customHeight="1" x14ac:dyDescent="0.25">
      <c r="A3" s="38" t="s">
        <v>0</v>
      </c>
      <c r="B3" s="2" t="s">
        <v>1</v>
      </c>
      <c r="C3" s="39" t="s">
        <v>3</v>
      </c>
      <c r="D3" s="39"/>
      <c r="E3" s="39"/>
      <c r="F3" s="39"/>
      <c r="G3" s="39"/>
      <c r="H3" s="39"/>
    </row>
    <row r="4" spans="1:8" x14ac:dyDescent="0.25">
      <c r="A4" s="38"/>
      <c r="B4" s="2" t="s">
        <v>2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 t="s">
        <v>4</v>
      </c>
    </row>
    <row r="5" spans="1:8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57" x14ac:dyDescent="0.25">
      <c r="A6" s="25" t="s">
        <v>16</v>
      </c>
      <c r="B6" s="40"/>
      <c r="C6" s="24">
        <f t="shared" ref="C6:H6" si="0">C8+C14</f>
        <v>9676.7382400000006</v>
      </c>
      <c r="D6" s="24">
        <f>D8+D14</f>
        <v>9098.7006799999981</v>
      </c>
      <c r="E6" s="24">
        <f t="shared" si="0"/>
        <v>11414.584999999999</v>
      </c>
      <c r="F6" s="24">
        <f t="shared" si="0"/>
        <v>9518.1769999999997</v>
      </c>
      <c r="G6" s="24">
        <f t="shared" si="0"/>
        <v>9625.9179999999997</v>
      </c>
      <c r="H6" s="24">
        <f t="shared" si="0"/>
        <v>49334.118920000008</v>
      </c>
    </row>
    <row r="7" spans="1:8" x14ac:dyDescent="0.25">
      <c r="A7" s="25" t="s">
        <v>5</v>
      </c>
      <c r="B7" s="40"/>
      <c r="C7" s="8"/>
      <c r="D7" s="8"/>
      <c r="E7" s="9"/>
      <c r="F7" s="9"/>
      <c r="G7" s="9"/>
      <c r="H7" s="8"/>
    </row>
    <row r="8" spans="1:8" ht="30" x14ac:dyDescent="0.25">
      <c r="A8" s="6" t="s">
        <v>6</v>
      </c>
      <c r="B8" s="7"/>
      <c r="C8" s="20">
        <f t="shared" ref="C8:H8" si="1">C9+C10+C11+C12</f>
        <v>34.524000000000001</v>
      </c>
      <c r="D8" s="20">
        <f t="shared" si="1"/>
        <v>234.524</v>
      </c>
      <c r="E8" s="20">
        <f t="shared" si="1"/>
        <v>2240</v>
      </c>
      <c r="F8" s="20">
        <f t="shared" si="1"/>
        <v>240</v>
      </c>
      <c r="G8" s="20">
        <f t="shared" si="1"/>
        <v>240</v>
      </c>
      <c r="H8" s="20">
        <f t="shared" si="1"/>
        <v>2989.0479999999998</v>
      </c>
    </row>
    <row r="9" spans="1:8" x14ac:dyDescent="0.25">
      <c r="A9" s="4" t="s">
        <v>7</v>
      </c>
      <c r="B9" s="5"/>
      <c r="C9" s="17"/>
      <c r="D9" s="17"/>
      <c r="E9" s="17"/>
      <c r="F9" s="17"/>
      <c r="G9" s="17"/>
      <c r="H9" s="17"/>
    </row>
    <row r="10" spans="1:8" x14ac:dyDescent="0.25">
      <c r="A10" s="4" t="s">
        <v>8</v>
      </c>
      <c r="B10" s="5"/>
      <c r="C10" s="17"/>
      <c r="D10" s="17"/>
      <c r="E10" s="17"/>
      <c r="F10" s="17"/>
      <c r="G10" s="17"/>
      <c r="H10" s="17"/>
    </row>
    <row r="11" spans="1:8" x14ac:dyDescent="0.25">
      <c r="A11" s="4" t="s">
        <v>9</v>
      </c>
      <c r="B11" s="5" t="s">
        <v>10</v>
      </c>
      <c r="C11" s="16">
        <v>34.524000000000001</v>
      </c>
      <c r="D11" s="17">
        <f>'фин.обесп. леса'!D13</f>
        <v>34.524000000000001</v>
      </c>
      <c r="E11" s="17">
        <f>'фин.обесп. леса'!E13</f>
        <v>40</v>
      </c>
      <c r="F11" s="17">
        <f>'фин.обесп. леса'!F13</f>
        <v>40</v>
      </c>
      <c r="G11" s="17">
        <f>'фин.обесп. леса'!G13</f>
        <v>40</v>
      </c>
      <c r="H11" s="16">
        <f>C11+D11+E11+F11+G11</f>
        <v>189.048</v>
      </c>
    </row>
    <row r="12" spans="1:8" x14ac:dyDescent="0.25">
      <c r="A12" s="4" t="s">
        <v>11</v>
      </c>
      <c r="B12" s="5" t="s">
        <v>12</v>
      </c>
      <c r="C12" s="16">
        <v>0</v>
      </c>
      <c r="D12" s="16">
        <f>'фин.обесп. леса'!D11</f>
        <v>200</v>
      </c>
      <c r="E12" s="16">
        <f>'фин.обесп. леса'!E11</f>
        <v>2200</v>
      </c>
      <c r="F12" s="16">
        <f>'фин.обесп. леса'!F11</f>
        <v>200</v>
      </c>
      <c r="G12" s="16">
        <f>'фин.обесп. леса'!G11</f>
        <v>200</v>
      </c>
      <c r="H12" s="16">
        <f>D12+E12+F12+G12+C12</f>
        <v>2800</v>
      </c>
    </row>
    <row r="13" spans="1:8" x14ac:dyDescent="0.25">
      <c r="A13" s="4"/>
      <c r="B13" s="7"/>
      <c r="C13" s="10"/>
      <c r="D13" s="10"/>
      <c r="E13" s="10"/>
      <c r="F13" s="10"/>
      <c r="G13" s="10"/>
      <c r="H13" s="10"/>
    </row>
    <row r="14" spans="1:8" ht="30" x14ac:dyDescent="0.25">
      <c r="A14" s="6" t="s">
        <v>13</v>
      </c>
      <c r="B14" s="7"/>
      <c r="C14" s="21">
        <f>C17+C19</f>
        <v>9642.2142400000012</v>
      </c>
      <c r="D14" s="21">
        <f>D17+D19</f>
        <v>8864.1766799999987</v>
      </c>
      <c r="E14" s="33">
        <f>E17+E19+E18</f>
        <v>9174.5849999999991</v>
      </c>
      <c r="F14" s="33">
        <f>F17+F19+F18</f>
        <v>9278.1769999999997</v>
      </c>
      <c r="G14" s="33">
        <f>G17+G19+G18</f>
        <v>9385.9179999999997</v>
      </c>
      <c r="H14" s="33">
        <f>H17+H19+H18</f>
        <v>46345.070920000006</v>
      </c>
    </row>
    <row r="15" spans="1:8" x14ac:dyDescent="0.25">
      <c r="A15" s="4" t="s">
        <v>7</v>
      </c>
      <c r="B15" s="5"/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18">
        <f>C15+D15+E15+F15+G15</f>
        <v>0</v>
      </c>
    </row>
    <row r="16" spans="1:8" x14ac:dyDescent="0.25">
      <c r="A16" s="4" t="s">
        <v>8</v>
      </c>
      <c r="B16" s="5"/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18">
        <f>C16+D16+E16+F16+G16</f>
        <v>0</v>
      </c>
    </row>
    <row r="17" spans="1:8" x14ac:dyDescent="0.25">
      <c r="A17" s="4" t="s">
        <v>11</v>
      </c>
      <c r="B17" s="5" t="s">
        <v>14</v>
      </c>
      <c r="C17" s="23">
        <v>7626.0140600000004</v>
      </c>
      <c r="D17" s="19">
        <f>'фин. обесп. отх.'!D10+'фин. обесп. отх.'!D11+'фин. обесп. отх.'!D12+'фин. обесп. отх.'!D13+'фин. обесп. отх.'!D14+'фин. обесп. отх.'!D15+'фин. обесп. отх.'!D16+'фин. обесп. отх.'!D17+'фин. обесп. отх.'!D18+'фин. обесп. отх.'!D21+'фин. обесп. отх.'!D22</f>
        <v>6556.8352799999984</v>
      </c>
      <c r="E17" s="19">
        <f>'фин. обесп. отх.'!E10+'фин. обесп. отх.'!E11+'фин. обесп. отх.'!E12+'фин. обесп. отх.'!E13+'фин. обесп. отх.'!E14+'фин. обесп. отх.'!E15+'фин. обесп. отх.'!E16+'фин. обесп. отх.'!E17+'фин. обесп. отх.'!E18+'фин. обесп. отх.'!E21+'фин. обесп. отх.'!E22</f>
        <v>3070.7439999999997</v>
      </c>
      <c r="F17" s="19">
        <f>'фин. обесп. отх.'!F10+'фин. обесп. отх.'!F11+'фин. обесп. отх.'!F12+'фин. обесп. отх.'!F13+'фин. обесп. отх.'!F14+'фин. обесп. отх.'!F15+'фин. обесп. отх.'!F16+'фин. обесп. отх.'!F17+'фин. обесп. отх.'!F18+'фин. обесп. отх.'!F21+'фин. обесп. отх.'!F22</f>
        <v>3076.9049999999997</v>
      </c>
      <c r="G17" s="19">
        <f>'фин. обесп. отх.'!G10+'фин. обесп. отх.'!G11+'фин. обесп. отх.'!G12+'фин. обесп. отх.'!G13+'фин. обесп. отх.'!G14+'фин. обесп. отх.'!G15+'фин. обесп. отх.'!G16+'фин. обесп. отх.'!G17+'фин. обесп. отх.'!G18+'фин. обесп. отх.'!G21+'фин. обесп. отх.'!G22</f>
        <v>3083.3130000000001</v>
      </c>
      <c r="H17" s="18">
        <f>C17+D17+E17+F17+G17</f>
        <v>23413.81134</v>
      </c>
    </row>
    <row r="18" spans="1:8" x14ac:dyDescent="0.25">
      <c r="A18" s="4" t="s">
        <v>11</v>
      </c>
      <c r="B18" s="5" t="s">
        <v>37</v>
      </c>
      <c r="C18" s="23">
        <v>0</v>
      </c>
      <c r="D18" s="19">
        <f>'фин. обесп. отх.'!D19</f>
        <v>0</v>
      </c>
      <c r="E18" s="19">
        <f>'фин. обесп. отх.'!E19</f>
        <v>3668.0549999999998</v>
      </c>
      <c r="F18" s="19">
        <f>'фин. обесп. отх.'!F19</f>
        <v>3668.0549999999998</v>
      </c>
      <c r="G18" s="19">
        <f>'фин. обесп. отх.'!G19</f>
        <v>3668.0549999999998</v>
      </c>
      <c r="H18" s="18">
        <f>C18+D18+E18+F18+G18</f>
        <v>11004.164999999999</v>
      </c>
    </row>
    <row r="19" spans="1:8" x14ac:dyDescent="0.25">
      <c r="A19" s="4" t="s">
        <v>11</v>
      </c>
      <c r="B19" s="5" t="s">
        <v>15</v>
      </c>
      <c r="C19" s="12">
        <v>2016.20018</v>
      </c>
      <c r="D19" s="15">
        <f>'фин. обесп. отх.'!D20</f>
        <v>2307.3413999999998</v>
      </c>
      <c r="E19" s="15">
        <f>'фин. обесп. отх.'!E20</f>
        <v>2435.7860000000001</v>
      </c>
      <c r="F19" s="15">
        <f>'фин. обесп. отх.'!F20</f>
        <v>2533.2170000000001</v>
      </c>
      <c r="G19" s="15">
        <f>'фин. обесп. отх.'!G20</f>
        <v>2634.55</v>
      </c>
      <c r="H19" s="18">
        <f>C19+D19+E19+F19+G19</f>
        <v>11927.094580000001</v>
      </c>
    </row>
  </sheetData>
  <mergeCells count="4">
    <mergeCell ref="A3:A4"/>
    <mergeCell ref="C3:H3"/>
    <mergeCell ref="B6:B7"/>
    <mergeCell ref="A2:H2"/>
  </mergeCells>
  <phoneticPr fontId="10" type="noConversion"/>
  <pageMargins left="0.7" right="0.7" top="0.75" bottom="0.75" header="0.3" footer="0.3"/>
  <pageSetup paperSize="9" scale="9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2:H13"/>
  <sheetViews>
    <sheetView workbookViewId="0">
      <selection activeCell="E17" sqref="E17"/>
    </sheetView>
  </sheetViews>
  <sheetFormatPr defaultRowHeight="15" x14ac:dyDescent="0.25"/>
  <cols>
    <col min="1" max="1" width="37.28515625" style="1" customWidth="1"/>
    <col min="2" max="2" width="24.28515625" customWidth="1"/>
    <col min="8" max="8" width="21.7109375" customWidth="1"/>
  </cols>
  <sheetData>
    <row r="2" spans="1:8" ht="18.75" x14ac:dyDescent="0.25">
      <c r="A2" s="43" t="s">
        <v>35</v>
      </c>
      <c r="B2" s="43"/>
      <c r="C2" s="43"/>
      <c r="D2" s="43"/>
      <c r="E2" s="43"/>
      <c r="F2" s="43"/>
      <c r="G2" s="43"/>
      <c r="H2" s="43"/>
    </row>
    <row r="3" spans="1:8" ht="91.5" customHeight="1" x14ac:dyDescent="0.25">
      <c r="A3" s="38" t="s">
        <v>0</v>
      </c>
      <c r="B3" s="2" t="s">
        <v>1</v>
      </c>
      <c r="C3" s="39" t="s">
        <v>3</v>
      </c>
      <c r="D3" s="39"/>
      <c r="E3" s="39"/>
      <c r="F3" s="39"/>
      <c r="G3" s="39"/>
      <c r="H3" s="39"/>
    </row>
    <row r="4" spans="1:8" x14ac:dyDescent="0.25">
      <c r="A4" s="38"/>
      <c r="B4" s="2" t="s">
        <v>2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 t="s">
        <v>4</v>
      </c>
    </row>
    <row r="5" spans="1:8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8" ht="51.75" customHeight="1" x14ac:dyDescent="0.25">
      <c r="A6" s="4" t="s">
        <v>18</v>
      </c>
      <c r="B6" s="42"/>
      <c r="C6" s="22">
        <f t="shared" ref="C6:H6" si="0">C8</f>
        <v>34.524000000000001</v>
      </c>
      <c r="D6" s="22">
        <f t="shared" si="0"/>
        <v>234.524</v>
      </c>
      <c r="E6" s="22">
        <f t="shared" si="0"/>
        <v>2240</v>
      </c>
      <c r="F6" s="22">
        <f t="shared" si="0"/>
        <v>240</v>
      </c>
      <c r="G6" s="22">
        <f t="shared" si="0"/>
        <v>240</v>
      </c>
      <c r="H6" s="26">
        <f t="shared" si="0"/>
        <v>2989.0479999999998</v>
      </c>
    </row>
    <row r="7" spans="1:8" x14ac:dyDescent="0.25">
      <c r="A7" s="4" t="s">
        <v>5</v>
      </c>
      <c r="B7" s="42"/>
      <c r="C7" s="22"/>
      <c r="D7" s="5"/>
      <c r="E7" s="5"/>
      <c r="F7" s="5"/>
      <c r="G7" s="5"/>
      <c r="H7" s="5"/>
    </row>
    <row r="8" spans="1:8" ht="30" x14ac:dyDescent="0.25">
      <c r="A8" s="6" t="s">
        <v>6</v>
      </c>
      <c r="B8" s="7"/>
      <c r="C8" s="2">
        <f t="shared" ref="C8:H8" si="1">C9</f>
        <v>34.524000000000001</v>
      </c>
      <c r="D8" s="2">
        <f t="shared" si="1"/>
        <v>234.524</v>
      </c>
      <c r="E8" s="2">
        <f t="shared" si="1"/>
        <v>2240</v>
      </c>
      <c r="F8" s="2">
        <f t="shared" si="1"/>
        <v>240</v>
      </c>
      <c r="G8" s="2">
        <f t="shared" si="1"/>
        <v>240</v>
      </c>
      <c r="H8" s="2">
        <f t="shared" si="1"/>
        <v>2989.0479999999998</v>
      </c>
    </row>
    <row r="9" spans="1:8" x14ac:dyDescent="0.25">
      <c r="A9" s="4" t="s">
        <v>9</v>
      </c>
      <c r="B9" s="7"/>
      <c r="C9" s="2">
        <f>C10+C12</f>
        <v>34.524000000000001</v>
      </c>
      <c r="D9" s="2">
        <f>D10+D12</f>
        <v>234.524</v>
      </c>
      <c r="E9" s="2">
        <f>E10+E12</f>
        <v>2240</v>
      </c>
      <c r="F9" s="2">
        <f>F10+F12</f>
        <v>240</v>
      </c>
      <c r="G9" s="2">
        <f>G10+G12</f>
        <v>240</v>
      </c>
      <c r="H9" s="2">
        <f>C9+D9+E9+F9+G9</f>
        <v>2989.0479999999998</v>
      </c>
    </row>
    <row r="10" spans="1:8" ht="77.25" customHeight="1" x14ac:dyDescent="0.25">
      <c r="A10" s="4" t="s">
        <v>19</v>
      </c>
      <c r="B10" s="7"/>
      <c r="C10" s="2">
        <f t="shared" ref="C10:H10" si="2">C11</f>
        <v>0</v>
      </c>
      <c r="D10" s="2">
        <f t="shared" si="2"/>
        <v>200</v>
      </c>
      <c r="E10" s="2">
        <f t="shared" si="2"/>
        <v>2200</v>
      </c>
      <c r="F10" s="2">
        <f t="shared" si="2"/>
        <v>200</v>
      </c>
      <c r="G10" s="2">
        <f t="shared" si="2"/>
        <v>200</v>
      </c>
      <c r="H10" s="2">
        <f t="shared" si="2"/>
        <v>2800</v>
      </c>
    </row>
    <row r="11" spans="1:8" x14ac:dyDescent="0.25">
      <c r="A11" s="6" t="s">
        <v>9</v>
      </c>
      <c r="B11" s="7" t="s">
        <v>20</v>
      </c>
      <c r="C11" s="2">
        <v>0</v>
      </c>
      <c r="D11" s="2">
        <v>200</v>
      </c>
      <c r="E11" s="2">
        <v>2200</v>
      </c>
      <c r="F11" s="2">
        <v>200</v>
      </c>
      <c r="G11" s="2">
        <v>200</v>
      </c>
      <c r="H11" s="2">
        <f>C11+D11+E11+F11+G11</f>
        <v>2800</v>
      </c>
    </row>
    <row r="12" spans="1:8" ht="30" x14ac:dyDescent="0.25">
      <c r="A12" s="4" t="s">
        <v>21</v>
      </c>
      <c r="B12" s="5"/>
      <c r="C12" s="2">
        <f t="shared" ref="C12:H12" si="3">C13</f>
        <v>34.524000000000001</v>
      </c>
      <c r="D12" s="2">
        <f t="shared" si="3"/>
        <v>34.524000000000001</v>
      </c>
      <c r="E12" s="2">
        <f t="shared" si="3"/>
        <v>40</v>
      </c>
      <c r="F12" s="2">
        <f t="shared" si="3"/>
        <v>40</v>
      </c>
      <c r="G12" s="2">
        <f t="shared" si="3"/>
        <v>40</v>
      </c>
      <c r="H12" s="2">
        <f t="shared" si="3"/>
        <v>189.048</v>
      </c>
    </row>
    <row r="13" spans="1:8" x14ac:dyDescent="0.25">
      <c r="A13" s="6" t="s">
        <v>11</v>
      </c>
      <c r="B13" s="5" t="s">
        <v>10</v>
      </c>
      <c r="C13" s="2">
        <v>34.524000000000001</v>
      </c>
      <c r="D13" s="2">
        <v>34.524000000000001</v>
      </c>
      <c r="E13" s="2">
        <v>40</v>
      </c>
      <c r="F13" s="2">
        <v>40</v>
      </c>
      <c r="G13" s="2">
        <v>40</v>
      </c>
      <c r="H13" s="2">
        <f>C13+D13+E13+F13+G13</f>
        <v>189.048</v>
      </c>
    </row>
  </sheetData>
  <mergeCells count="4">
    <mergeCell ref="A3:A4"/>
    <mergeCell ref="C3:H3"/>
    <mergeCell ref="B6:B7"/>
    <mergeCell ref="A2:H2"/>
  </mergeCells>
  <phoneticPr fontId="10" type="noConversion"/>
  <pageMargins left="0.7" right="0.7" top="0.75" bottom="0.75" header="0.3" footer="0.3"/>
  <pageSetup paperSize="9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2:J23"/>
  <sheetViews>
    <sheetView zoomScaleNormal="100" workbookViewId="0">
      <selection activeCell="D13" sqref="D13"/>
    </sheetView>
  </sheetViews>
  <sheetFormatPr defaultRowHeight="15" x14ac:dyDescent="0.25"/>
  <cols>
    <col min="1" max="1" width="49.28515625" style="1" customWidth="1"/>
    <col min="2" max="2" width="20.7109375" customWidth="1"/>
    <col min="3" max="3" width="12.85546875" customWidth="1"/>
    <col min="4" max="4" width="14.42578125" customWidth="1"/>
    <col min="5" max="5" width="13.140625" customWidth="1"/>
    <col min="6" max="6" width="12.42578125" customWidth="1"/>
    <col min="7" max="7" width="12.85546875" customWidth="1"/>
    <col min="8" max="8" width="16.28515625" customWidth="1"/>
    <col min="10" max="10" width="11" bestFit="1" customWidth="1"/>
  </cols>
  <sheetData>
    <row r="2" spans="1:10" ht="18.75" x14ac:dyDescent="0.3">
      <c r="A2" s="44" t="s">
        <v>35</v>
      </c>
      <c r="B2" s="44"/>
      <c r="C2" s="44"/>
      <c r="D2" s="44"/>
      <c r="E2" s="44"/>
      <c r="F2" s="44"/>
      <c r="G2" s="44"/>
      <c r="H2" s="44"/>
    </row>
    <row r="3" spans="1:10" ht="36.75" customHeight="1" x14ac:dyDescent="0.25">
      <c r="A3" s="38" t="s">
        <v>22</v>
      </c>
      <c r="B3" s="2" t="s">
        <v>1</v>
      </c>
      <c r="C3" s="39" t="s">
        <v>23</v>
      </c>
      <c r="D3" s="39"/>
      <c r="E3" s="39"/>
      <c r="F3" s="39"/>
      <c r="G3" s="39"/>
      <c r="H3" s="39"/>
    </row>
    <row r="4" spans="1:10" x14ac:dyDescent="0.25">
      <c r="A4" s="38"/>
      <c r="B4" s="2" t="s">
        <v>2</v>
      </c>
      <c r="C4" s="2">
        <v>2024</v>
      </c>
      <c r="D4" s="2">
        <v>2025</v>
      </c>
      <c r="E4" s="2">
        <v>2026</v>
      </c>
      <c r="F4" s="2">
        <v>2027</v>
      </c>
      <c r="G4" s="2">
        <v>2028</v>
      </c>
      <c r="H4" s="2" t="s">
        <v>4</v>
      </c>
    </row>
    <row r="5" spans="1:10" x14ac:dyDescent="0.25">
      <c r="A5" s="3">
        <v>1</v>
      </c>
      <c r="B5" s="2">
        <v>2</v>
      </c>
      <c r="C5" s="2">
        <v>3</v>
      </c>
      <c r="D5" s="2">
        <v>4</v>
      </c>
      <c r="E5" s="2">
        <v>5</v>
      </c>
      <c r="F5" s="2">
        <v>6</v>
      </c>
      <c r="G5" s="2">
        <v>7</v>
      </c>
      <c r="H5" s="2">
        <v>8</v>
      </c>
    </row>
    <row r="6" spans="1:10" ht="30" x14ac:dyDescent="0.25">
      <c r="A6" s="27" t="s">
        <v>24</v>
      </c>
      <c r="B6" s="13"/>
      <c r="C6" s="29">
        <f t="shared" ref="C6:H6" si="0">C8</f>
        <v>9642.2142399999993</v>
      </c>
      <c r="D6" s="29">
        <f t="shared" si="0"/>
        <v>8864.1766799999987</v>
      </c>
      <c r="E6" s="35">
        <f t="shared" si="0"/>
        <v>9174.5849999999991</v>
      </c>
      <c r="F6" s="29">
        <f t="shared" si="0"/>
        <v>9278.1769999999997</v>
      </c>
      <c r="G6" s="29">
        <f t="shared" si="0"/>
        <v>9385.9179999999997</v>
      </c>
      <c r="H6" s="29">
        <f t="shared" si="0"/>
        <v>46345.070920000006</v>
      </c>
    </row>
    <row r="7" spans="1:10" x14ac:dyDescent="0.25">
      <c r="A7" s="4" t="s">
        <v>25</v>
      </c>
      <c r="B7" s="14"/>
      <c r="C7" s="5"/>
      <c r="D7" s="5"/>
      <c r="E7" s="36"/>
      <c r="F7" s="5"/>
      <c r="G7" s="2"/>
      <c r="H7" s="5"/>
    </row>
    <row r="8" spans="1:10" ht="34.5" customHeight="1" x14ac:dyDescent="0.25">
      <c r="A8" s="6" t="s">
        <v>13</v>
      </c>
      <c r="B8" s="11"/>
      <c r="C8" s="18">
        <f t="shared" ref="C8:H8" si="1">C9</f>
        <v>9642.2142399999993</v>
      </c>
      <c r="D8" s="18">
        <f t="shared" si="1"/>
        <v>8864.1766799999987</v>
      </c>
      <c r="E8" s="37">
        <f t="shared" si="1"/>
        <v>9174.5849999999991</v>
      </c>
      <c r="F8" s="18">
        <f t="shared" si="1"/>
        <v>9278.1769999999997</v>
      </c>
      <c r="G8" s="18">
        <f t="shared" si="1"/>
        <v>9385.9179999999997</v>
      </c>
      <c r="H8" s="18">
        <f t="shared" si="1"/>
        <v>46345.070920000006</v>
      </c>
    </row>
    <row r="9" spans="1:10" ht="34.5" customHeight="1" x14ac:dyDescent="0.25">
      <c r="A9" s="6" t="s">
        <v>26</v>
      </c>
      <c r="B9" s="11"/>
      <c r="C9" s="18">
        <f>C10+C11+C12+C13+C14+C15+C16+C17+C18+C20+C21+C22</f>
        <v>9642.2142399999993</v>
      </c>
      <c r="D9" s="18">
        <f>D10+D11+D12+D13+D14+D15+D16+D17+D18+D20+D21+D22+D19</f>
        <v>8864.1766799999987</v>
      </c>
      <c r="E9" s="37">
        <f>E10+E11+E12+E13+E14+E15+E16+E17+E18+E20+E21+E22+E19</f>
        <v>9174.5849999999991</v>
      </c>
      <c r="F9" s="18">
        <f>F10+F11+F12+F13+F14+F15+F16+F17+F18+F20+F21+F22+F19</f>
        <v>9278.1769999999997</v>
      </c>
      <c r="G9" s="18">
        <f>G10+G11+G12+G13+G14+G15+G16+G17+G18+G20+G21+G22+G19</f>
        <v>9385.9179999999997</v>
      </c>
      <c r="H9" s="18">
        <f>H10+H11+H12+H13+H14+H15+H16+H17+H18+H20+H21+H22+H19</f>
        <v>46345.070920000006</v>
      </c>
    </row>
    <row r="10" spans="1:10" ht="18.75" customHeight="1" x14ac:dyDescent="0.25">
      <c r="A10" s="4" t="s">
        <v>38</v>
      </c>
      <c r="B10" s="5" t="s">
        <v>14</v>
      </c>
      <c r="C10" s="18">
        <v>3035.7408799999998</v>
      </c>
      <c r="D10" s="31">
        <v>3367.74127</v>
      </c>
      <c r="E10" s="34">
        <v>707.71600000000001</v>
      </c>
      <c r="F10" s="28">
        <v>707.71600000000001</v>
      </c>
      <c r="G10" s="28">
        <v>707.71600000000001</v>
      </c>
      <c r="H10" s="18">
        <f t="shared" ref="H10:H21" si="2">C10+D10+E10+F10+G10</f>
        <v>8526.6301500000009</v>
      </c>
    </row>
    <row r="11" spans="1:10" x14ac:dyDescent="0.25">
      <c r="A11" s="4" t="s">
        <v>27</v>
      </c>
      <c r="B11" s="5" t="s">
        <v>14</v>
      </c>
      <c r="C11" s="18">
        <v>0</v>
      </c>
      <c r="D11" s="31">
        <v>0</v>
      </c>
      <c r="E11" s="34">
        <v>91.9</v>
      </c>
      <c r="F11" s="28">
        <v>91.9</v>
      </c>
      <c r="G11" s="28">
        <v>91.9</v>
      </c>
      <c r="H11" s="18">
        <f t="shared" si="2"/>
        <v>275.70000000000005</v>
      </c>
      <c r="J11" s="30"/>
    </row>
    <row r="12" spans="1:10" x14ac:dyDescent="0.25">
      <c r="A12" s="4" t="s">
        <v>28</v>
      </c>
      <c r="B12" s="5" t="s">
        <v>14</v>
      </c>
      <c r="C12" s="18">
        <v>111</v>
      </c>
      <c r="D12" s="31">
        <v>132.83704</v>
      </c>
      <c r="E12" s="34">
        <v>154.029</v>
      </c>
      <c r="F12" s="28">
        <v>160.19</v>
      </c>
      <c r="G12" s="28">
        <v>166.59800000000001</v>
      </c>
      <c r="H12" s="18">
        <f t="shared" si="2"/>
        <v>724.6540399999999</v>
      </c>
    </row>
    <row r="13" spans="1:10" ht="23.25" customHeight="1" x14ac:dyDescent="0.25">
      <c r="A13" s="4" t="s">
        <v>29</v>
      </c>
      <c r="B13" s="5" t="s">
        <v>14</v>
      </c>
      <c r="C13" s="18">
        <v>100.39578</v>
      </c>
      <c r="D13" s="32">
        <v>76.101079999999996</v>
      </c>
      <c r="E13" s="34">
        <v>73.326999999999998</v>
      </c>
      <c r="F13" s="28">
        <v>73.326999999999998</v>
      </c>
      <c r="G13" s="28">
        <v>73.326999999999998</v>
      </c>
      <c r="H13" s="18">
        <f t="shared" si="2"/>
        <v>396.47785999999996</v>
      </c>
    </row>
    <row r="14" spans="1:10" ht="22.5" customHeight="1" x14ac:dyDescent="0.25">
      <c r="A14" s="4" t="s">
        <v>30</v>
      </c>
      <c r="B14" s="5" t="s">
        <v>14</v>
      </c>
      <c r="C14" s="18">
        <v>17.920000000000002</v>
      </c>
      <c r="D14" s="31">
        <v>56.2</v>
      </c>
      <c r="E14" s="34">
        <v>45.84</v>
      </c>
      <c r="F14" s="28">
        <v>45.84</v>
      </c>
      <c r="G14" s="28">
        <v>45.84</v>
      </c>
      <c r="H14" s="18">
        <f t="shared" si="2"/>
        <v>211.64000000000001</v>
      </c>
    </row>
    <row r="15" spans="1:10" ht="36.75" customHeight="1" x14ac:dyDescent="0.25">
      <c r="A15" s="4" t="s">
        <v>31</v>
      </c>
      <c r="B15" s="5" t="s">
        <v>14</v>
      </c>
      <c r="C15" s="18">
        <v>142.52072999999999</v>
      </c>
      <c r="D15" s="31">
        <v>159.85193000000001</v>
      </c>
      <c r="E15" s="34">
        <v>179.29</v>
      </c>
      <c r="F15" s="28">
        <v>179.29</v>
      </c>
      <c r="G15" s="28">
        <v>179.29</v>
      </c>
      <c r="H15" s="18">
        <f t="shared" si="2"/>
        <v>840.24265999999989</v>
      </c>
    </row>
    <row r="16" spans="1:10" ht="20.25" customHeight="1" x14ac:dyDescent="0.25">
      <c r="A16" s="4" t="s">
        <v>32</v>
      </c>
      <c r="B16" s="5" t="s">
        <v>14</v>
      </c>
      <c r="C16" s="18">
        <v>547.29997000000003</v>
      </c>
      <c r="D16" s="31">
        <v>114.4</v>
      </c>
      <c r="E16" s="34">
        <v>60.1</v>
      </c>
      <c r="F16" s="28">
        <v>60.1</v>
      </c>
      <c r="G16" s="28">
        <v>60.1</v>
      </c>
      <c r="H16" s="18">
        <f t="shared" si="2"/>
        <v>841.99997000000008</v>
      </c>
    </row>
    <row r="17" spans="1:8" ht="27.75" customHeight="1" x14ac:dyDescent="0.25">
      <c r="A17" s="4" t="s">
        <v>33</v>
      </c>
      <c r="B17" s="5" t="s">
        <v>14</v>
      </c>
      <c r="C17" s="18">
        <v>0</v>
      </c>
      <c r="D17" s="31">
        <v>3.6</v>
      </c>
      <c r="E17" s="34">
        <v>0</v>
      </c>
      <c r="F17" s="28">
        <v>0</v>
      </c>
      <c r="G17" s="28">
        <v>0</v>
      </c>
      <c r="H17" s="18">
        <f t="shared" si="2"/>
        <v>3.6</v>
      </c>
    </row>
    <row r="18" spans="1:8" ht="21" customHeight="1" x14ac:dyDescent="0.25">
      <c r="A18" s="4" t="s">
        <v>34</v>
      </c>
      <c r="B18" s="5" t="s">
        <v>14</v>
      </c>
      <c r="C18" s="18">
        <v>2877.9937</v>
      </c>
      <c r="D18" s="31">
        <v>1838.2328600000001</v>
      </c>
      <c r="E18" s="34">
        <v>890.49599999999998</v>
      </c>
      <c r="F18" s="28">
        <v>890.49599999999998</v>
      </c>
      <c r="G18" s="28">
        <v>890.49599999999998</v>
      </c>
      <c r="H18" s="18">
        <f t="shared" si="2"/>
        <v>7387.7145600000003</v>
      </c>
    </row>
    <row r="19" spans="1:8" ht="21" customHeight="1" x14ac:dyDescent="0.25">
      <c r="A19" s="4" t="s">
        <v>36</v>
      </c>
      <c r="B19" s="5" t="s">
        <v>37</v>
      </c>
      <c r="C19" s="18">
        <v>0</v>
      </c>
      <c r="D19" s="31">
        <v>0</v>
      </c>
      <c r="E19" s="34">
        <v>3668.0549999999998</v>
      </c>
      <c r="F19" s="28">
        <v>3668.0549999999998</v>
      </c>
      <c r="G19" s="28">
        <v>3668.0549999999998</v>
      </c>
      <c r="H19" s="18">
        <f t="shared" si="2"/>
        <v>11004.164999999999</v>
      </c>
    </row>
    <row r="20" spans="1:8" ht="18" customHeight="1" x14ac:dyDescent="0.25">
      <c r="A20" s="4" t="s">
        <v>39</v>
      </c>
      <c r="B20" s="5" t="s">
        <v>15</v>
      </c>
      <c r="C20" s="18">
        <v>2016.20018</v>
      </c>
      <c r="D20" s="31">
        <v>2307.3413999999998</v>
      </c>
      <c r="E20" s="34">
        <v>2435.7860000000001</v>
      </c>
      <c r="F20" s="28">
        <v>2533.2170000000001</v>
      </c>
      <c r="G20" s="28">
        <v>2634.55</v>
      </c>
      <c r="H20" s="18">
        <f t="shared" si="2"/>
        <v>11927.094580000001</v>
      </c>
    </row>
    <row r="21" spans="1:8" ht="30.75" customHeight="1" x14ac:dyDescent="0.25">
      <c r="A21" s="4" t="s">
        <v>40</v>
      </c>
      <c r="B21" s="5" t="s">
        <v>14</v>
      </c>
      <c r="C21" s="18">
        <v>551.14300000000003</v>
      </c>
      <c r="D21" s="31">
        <v>449.84055999999998</v>
      </c>
      <c r="E21" s="34">
        <v>526.51599999999996</v>
      </c>
      <c r="F21" s="28">
        <v>526.51599999999996</v>
      </c>
      <c r="G21" s="28">
        <v>526.51599999999996</v>
      </c>
      <c r="H21" s="18">
        <f t="shared" si="2"/>
        <v>2580.5315599999999</v>
      </c>
    </row>
    <row r="22" spans="1:8" ht="33.75" customHeight="1" x14ac:dyDescent="0.25">
      <c r="A22" s="4" t="s">
        <v>41</v>
      </c>
      <c r="B22" s="5" t="s">
        <v>14</v>
      </c>
      <c r="C22" s="18">
        <v>242</v>
      </c>
      <c r="D22" s="31">
        <v>358.03053999999997</v>
      </c>
      <c r="E22" s="34">
        <v>341.53</v>
      </c>
      <c r="F22" s="28">
        <v>341.53</v>
      </c>
      <c r="G22" s="28">
        <v>341.53</v>
      </c>
      <c r="H22" s="18">
        <f>C22+D22+E22+F22+G22</f>
        <v>1624.6205399999999</v>
      </c>
    </row>
    <row r="23" spans="1:8" x14ac:dyDescent="0.25">
      <c r="E23" s="30"/>
    </row>
  </sheetData>
  <mergeCells count="3">
    <mergeCell ref="A2:H2"/>
    <mergeCell ref="A3:A4"/>
    <mergeCell ref="C3:H3"/>
  </mergeCells>
  <phoneticPr fontId="10" type="noConversion"/>
  <pageMargins left="0.7" right="0.7" top="0.75" bottom="0.75" header="0.3" footer="0.3"/>
  <pageSetup paperSize="9" scale="86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фин.обесп. прогр.</vt:lpstr>
      <vt:lpstr>фин.обесп. леса</vt:lpstr>
      <vt:lpstr>фин. обесп. отх.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2026-01-28T13:40:27Z</dcterms:modified>
</cp:coreProperties>
</file>