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финанс. обесп. прогр." sheetId="1" r:id="rId1"/>
    <sheet name="фин.обесп. нац.пр. 24г." sheetId="2" r:id="rId2"/>
    <sheet name="фин.обесп. нац. прИнфраструкт" sheetId="3" r:id="rId3"/>
    <sheet name="фин. обесп. благоудвор" sheetId="4" r:id="rId4"/>
    <sheet name="фин. обесп.комфорт. муниц." sheetId="5" r:id="rId5"/>
    <sheet name="фин.обесп. мер. рем.,сод" sheetId="6" r:id="rId6"/>
    <sheet name="фин.обесп.  освещен." sheetId="7" r:id="rId7"/>
    <sheet name="фин.обесп.отлов животн." sheetId="8" r:id="rId8"/>
  </sheets>
  <calcPr calcId="152511"/>
</workbook>
</file>

<file path=xl/calcChain.xml><?xml version="1.0" encoding="utf-8"?>
<calcChain xmlns="http://schemas.openxmlformats.org/spreadsheetml/2006/main">
  <c r="C26" i="1" l="1"/>
  <c r="D35" i="6"/>
  <c r="E35" i="6"/>
  <c r="F35" i="6"/>
  <c r="C35" i="6"/>
  <c r="C34" i="6"/>
  <c r="D26" i="1"/>
  <c r="E26" i="1"/>
  <c r="F26" i="1"/>
  <c r="G26" i="1"/>
  <c r="G9" i="7"/>
  <c r="H44" i="1"/>
  <c r="D8" i="6"/>
  <c r="E8" i="6"/>
  <c r="F8" i="6"/>
  <c r="G8" i="6"/>
  <c r="C8" i="6"/>
  <c r="H33" i="6"/>
  <c r="H6" i="8" l="1"/>
  <c r="D6" i="8"/>
  <c r="E6" i="8"/>
  <c r="F6" i="8"/>
  <c r="G6" i="8"/>
  <c r="C6" i="8"/>
  <c r="E12" i="8"/>
  <c r="F12" i="8"/>
  <c r="G12" i="8"/>
  <c r="D12" i="8"/>
  <c r="H13" i="8"/>
  <c r="H12" i="8" s="1"/>
  <c r="G7" i="7"/>
  <c r="D9" i="7"/>
  <c r="D7" i="7" s="1"/>
  <c r="E9" i="7"/>
  <c r="E7" i="7" s="1"/>
  <c r="F9" i="7"/>
  <c r="F7" i="7" s="1"/>
  <c r="C9" i="7"/>
  <c r="C7" i="7" s="1"/>
  <c r="H11" i="7"/>
  <c r="H13" i="7"/>
  <c r="H15" i="7"/>
  <c r="D7" i="6"/>
  <c r="E7" i="6"/>
  <c r="F7" i="6"/>
  <c r="G7" i="6"/>
  <c r="C7" i="6"/>
  <c r="H11" i="6"/>
  <c r="H13" i="6"/>
  <c r="H17" i="6"/>
  <c r="H21" i="6"/>
  <c r="H23" i="6"/>
  <c r="H25" i="6"/>
  <c r="H27" i="6"/>
  <c r="H29" i="6"/>
  <c r="H31" i="6"/>
  <c r="E34" i="6"/>
  <c r="F34" i="6"/>
  <c r="G34" i="6"/>
  <c r="D34" i="6"/>
  <c r="H37" i="6"/>
  <c r="H39" i="6"/>
  <c r="H41" i="6"/>
  <c r="E6" i="5"/>
  <c r="F6" i="5"/>
  <c r="H6" i="5"/>
  <c r="D7" i="5"/>
  <c r="D6" i="5" s="1"/>
  <c r="E7" i="5"/>
  <c r="F7" i="5"/>
  <c r="G7" i="5"/>
  <c r="G6" i="5" s="1"/>
  <c r="C7" i="5"/>
  <c r="C6" i="5" s="1"/>
  <c r="H9" i="5"/>
  <c r="D7" i="4"/>
  <c r="E7" i="4"/>
  <c r="F7" i="4"/>
  <c r="G7" i="4"/>
  <c r="D8" i="4"/>
  <c r="E8" i="4"/>
  <c r="F8" i="4"/>
  <c r="G8" i="4"/>
  <c r="C8" i="4"/>
  <c r="C7" i="4"/>
  <c r="D9" i="4"/>
  <c r="E9" i="4"/>
  <c r="F9" i="4"/>
  <c r="G9" i="4"/>
  <c r="C9" i="4"/>
  <c r="H11" i="4"/>
  <c r="H12" i="4"/>
  <c r="D5" i="4" l="1"/>
  <c r="F5" i="4"/>
  <c r="H9" i="4"/>
  <c r="G6" i="6"/>
  <c r="G5" i="4"/>
  <c r="H7" i="4"/>
  <c r="H8" i="4"/>
  <c r="E5" i="4"/>
  <c r="H9" i="7"/>
  <c r="H7" i="7" s="1"/>
  <c r="C5" i="4"/>
  <c r="D6" i="6"/>
  <c r="F6" i="6"/>
  <c r="E6" i="6"/>
  <c r="C6" i="6"/>
  <c r="H8" i="6"/>
  <c r="H7" i="6" s="1"/>
  <c r="H35" i="6"/>
  <c r="H34" i="6" s="1"/>
  <c r="G12" i="3"/>
  <c r="G13" i="3"/>
  <c r="G14" i="3"/>
  <c r="D8" i="3"/>
  <c r="D6" i="3" s="1"/>
  <c r="E8" i="3"/>
  <c r="F8" i="3"/>
  <c r="D9" i="3"/>
  <c r="E9" i="3"/>
  <c r="F9" i="3"/>
  <c r="D10" i="3"/>
  <c r="E10" i="3"/>
  <c r="F10" i="3"/>
  <c r="C10" i="3"/>
  <c r="C9" i="3"/>
  <c r="C8" i="3"/>
  <c r="C6" i="3" s="1"/>
  <c r="H22" i="1"/>
  <c r="H23" i="1"/>
  <c r="D20" i="1"/>
  <c r="E20" i="1"/>
  <c r="F20" i="1"/>
  <c r="G20" i="1"/>
  <c r="C20" i="1"/>
  <c r="H10" i="1"/>
  <c r="H11" i="1"/>
  <c r="H12" i="1"/>
  <c r="H13" i="1"/>
  <c r="H14" i="1"/>
  <c r="D8" i="1"/>
  <c r="E8" i="1"/>
  <c r="F8" i="1"/>
  <c r="G8" i="1"/>
  <c r="C8" i="1"/>
  <c r="D15" i="1"/>
  <c r="E15" i="1"/>
  <c r="F15" i="1"/>
  <c r="G15" i="1"/>
  <c r="C15" i="1"/>
  <c r="H17" i="1"/>
  <c r="H18" i="1"/>
  <c r="H19" i="1"/>
  <c r="H25" i="1"/>
  <c r="H24" i="1" s="1"/>
  <c r="D24" i="1"/>
  <c r="E24" i="1"/>
  <c r="F24" i="1"/>
  <c r="G24" i="1"/>
  <c r="C24" i="1"/>
  <c r="C45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6" i="1"/>
  <c r="H47" i="1"/>
  <c r="H48" i="1"/>
  <c r="H49" i="1"/>
  <c r="H50" i="1"/>
  <c r="H51" i="1"/>
  <c r="D45" i="1"/>
  <c r="E45" i="1"/>
  <c r="F45" i="1"/>
  <c r="G45" i="1"/>
  <c r="H53" i="1"/>
  <c r="H54" i="1"/>
  <c r="H55" i="1"/>
  <c r="D52" i="1"/>
  <c r="E52" i="1"/>
  <c r="F52" i="1"/>
  <c r="G52" i="1"/>
  <c r="C52" i="1"/>
  <c r="H26" i="1" l="1"/>
  <c r="F6" i="3"/>
  <c r="E6" i="3"/>
  <c r="H5" i="4"/>
  <c r="H6" i="6"/>
  <c r="F6" i="1"/>
  <c r="H20" i="1"/>
  <c r="C6" i="1"/>
  <c r="D6" i="1"/>
  <c r="H45" i="1"/>
  <c r="G6" i="1"/>
  <c r="H15" i="1"/>
  <c r="E6" i="1"/>
  <c r="H52" i="1"/>
  <c r="H8" i="1"/>
  <c r="H6" i="1" l="1"/>
</calcChain>
</file>

<file path=xl/sharedStrings.xml><?xml version="1.0" encoding="utf-8"?>
<sst xmlns="http://schemas.openxmlformats.org/spreadsheetml/2006/main" count="268" uniqueCount="99">
  <si>
    <t>Наименование муниципальной программы, структурного элемента/ источник финансирования</t>
  </si>
  <si>
    <t>ГРБС/</t>
  </si>
  <si>
    <t>КБК</t>
  </si>
  <si>
    <t>Объем финансового обеспечения по годам реализации, тыс. рублей</t>
  </si>
  <si>
    <t>Всего</t>
  </si>
  <si>
    <t>Муниципальная программа «Благоустройство на территории ЗАТО г. Радужный Владимирской области»</t>
  </si>
  <si>
    <t>В том числе:</t>
  </si>
  <si>
    <t>Мероприятия муниципальной программы, реализуемые в составе регионального проекта «Формирование комфортной городской среды», федерального проекта «Формирование комфортной городской среды», национального проекта «Жилье и городская среда», всего</t>
  </si>
  <si>
    <t>в том числе:</t>
  </si>
  <si>
    <t>МКУ «ГКМХ»</t>
  </si>
  <si>
    <t>Федеральный бюджет</t>
  </si>
  <si>
    <t>733-0503-181F255550-244</t>
  </si>
  <si>
    <t>Областной бюджет</t>
  </si>
  <si>
    <t>733-0503- 181F2A555D-244</t>
  </si>
  <si>
    <t>Бюджет МО ЗАТО г. Радужный</t>
  </si>
  <si>
    <t>733-0503-181F2A555D-244</t>
  </si>
  <si>
    <t>Мероприятия муниципальной программы, реализуемые в составе регионального проекта «Формирование комфортной городской среды», федерального проекта «Формирование комфортной городской среды», национального проекта «Инфраструктура для жизни»</t>
  </si>
  <si>
    <t>733-0503-181И455550-244</t>
  </si>
  <si>
    <t>Мероприятия муниципальной программы, реализуемые в составе регионального проекта «Благоустройство дворовых и прилегающих  территорий» не входящего в состав федерального проекта</t>
  </si>
  <si>
    <t>-</t>
  </si>
  <si>
    <t>733-0503-1810172640-244</t>
  </si>
  <si>
    <t>733-0503-18101S2640-244</t>
  </si>
  <si>
    <t>Мероприятия муниципальной программы, реализуемые в составе муниципального проекта «Формирование комфортной городской среды» не входящего в состав регионального и/или федерального проекта</t>
  </si>
  <si>
    <t>733-0503-1820220920-244</t>
  </si>
  <si>
    <t>Комплекс процессных мероприятий «Комфортная городская среда», всего</t>
  </si>
  <si>
    <t>733-0503-1840120930-244</t>
  </si>
  <si>
    <t>735-0503-1840120940-244</t>
  </si>
  <si>
    <t>733-0503-1840120950-244</t>
  </si>
  <si>
    <t>735-0503-1840120960-244</t>
  </si>
  <si>
    <t>735-0503-1840121140-244</t>
  </si>
  <si>
    <t>735-0503-1840120970-244</t>
  </si>
  <si>
    <t>735-0503-1840191040-244</t>
  </si>
  <si>
    <t>735-0503-1840121150-244</t>
  </si>
  <si>
    <t>733-0503-1840191110-244</t>
  </si>
  <si>
    <t>733-0503-1840191100-244</t>
  </si>
  <si>
    <t>733-0503-1840191130-244</t>
  </si>
  <si>
    <t>735-0503-1840191050-244</t>
  </si>
  <si>
    <t>733-0503-1840121010-244</t>
  </si>
  <si>
    <t>733-0503-1840191040-244</t>
  </si>
  <si>
    <r>
      <t>Комплекс процессных мероприятий «Техническое обслуживание, ремонт и модернизация уличного освещения»</t>
    </r>
    <r>
      <rPr>
        <sz val="11.5"/>
        <color theme="1"/>
        <rFont val="Times New Roman"/>
        <family val="1"/>
        <charset val="204"/>
      </rPr>
      <t>,</t>
    </r>
    <r>
      <rPr>
        <i/>
        <sz val="11.5"/>
        <color theme="1"/>
        <rFont val="Times New Roman"/>
        <family val="1"/>
        <charset val="204"/>
      </rPr>
      <t xml:space="preserve"> всего</t>
    </r>
  </si>
  <si>
    <t>733-0503-1840220980-244</t>
  </si>
  <si>
    <t>733-0503-1840220990-247</t>
  </si>
  <si>
    <t>733-0503-1840221070-244</t>
  </si>
  <si>
    <t>733-0405-1840373170-244</t>
  </si>
  <si>
    <t>Наименование мероприятия (результата)/источник финансового обеспечения</t>
  </si>
  <si>
    <t>ГРБС</t>
  </si>
  <si>
    <r>
      <t>733-0503-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181F2A555D-244</t>
    </r>
  </si>
  <si>
    <t>4. Финансовое обеспечение мероприятий муниципальной программы, реализуемых в составе региональных и федеральных проектов</t>
  </si>
  <si>
    <t>1. Мероприятия муниципальной программы, реализуемые в составе регионального проекта «Формирование комфортной городской среды», федерального проекта «Формирование комфортной городской среды», национального проекта «Инфраструктура для  жизни», всего</t>
  </si>
  <si>
    <t xml:space="preserve">1.1. Реализация программ формирования современной городской среды </t>
  </si>
  <si>
    <r>
      <t xml:space="preserve">Мероприятие (результат): </t>
    </r>
    <r>
      <rPr>
        <sz val="11.5"/>
        <color rgb="FF000000"/>
        <rFont val="Times New Roman"/>
        <family val="1"/>
        <charset val="204"/>
      </rPr>
      <t>Улучшение условий жизни граждан за счет создания благоустроенных дворовых территорий, формирования новых возможностей для отдыха, занятия спортом, самореализации людей (приведение в нормативное состояние дворовых и прилегающие к ним территорий)</t>
    </r>
  </si>
  <si>
    <t xml:space="preserve">4. Финансовое обеспечение мероприятий муниципальной программы, реализуемых в составе регионального проекта,
 не входящего в состав федерального проекта
</t>
  </si>
  <si>
    <t>1. Мероприятия муниципальной программы, реализуемые в составе муниципального проекта «Формирование комфортной городской среды», не входящего в состав регионального и/или федерального проекта</t>
  </si>
  <si>
    <t xml:space="preserve">1.1. Благоустройство общественных, дворовых и прилегающих территорий </t>
  </si>
  <si>
    <t>4. Финансовое обеспечение мероприятий муниципальной программы, реализуемых в составе муниципального проекта, не входящего в состав регионального и/или федерального проекта</t>
  </si>
  <si>
    <t>Наименование мероприятия (результата)/</t>
  </si>
  <si>
    <t>источник финансового обеспечения</t>
  </si>
  <si>
    <t>Объем финансового обеспечения</t>
  </si>
  <si>
    <t>по годам реализации, тыс. рублей</t>
  </si>
  <si>
    <t>1.1. Обслуживание ливневой канализации,</t>
  </si>
  <si>
    <t>1.2. Поставка грунта плодородного для рассады цветочных культур, в том числе:</t>
  </si>
  <si>
    <t xml:space="preserve"> 735-0503-1840120940-244</t>
  </si>
  <si>
    <t>1.3. Установка малых архитектурных игровых форм на территории города</t>
  </si>
  <si>
    <t>1.4. Выполнение работ по обустройству площадок и установке контейнеров для хранения пескосоляной смеси</t>
  </si>
  <si>
    <t>1.5. Окраска объектов благоустройства на территории города</t>
  </si>
  <si>
    <t>1.6. Ремонт объектов ливневого хозяйства (устройство дождеприемного колодца у общежития 3; ПСД на вертикальную планировку и устр-во ливневой канализации на торговой площади; ПСД на тек.ремонт канализационного коллектора )</t>
  </si>
  <si>
    <t>1.7. Проведение ремонтов асфальтированных площадок на территории города (ПСД на ремонт площади въезда в город перед КПП; тек.ремонт асфальтового покрытия площади между зданиями № 57А и 57Б 7 квартала, у здания № 36 3 квартала; тек.ремонт спортивной площадки у мн.кв.д. № 15 1 квартала)</t>
  </si>
  <si>
    <t>1.8. Вырубка кустарника и чистка от мелколесья на территории города</t>
  </si>
  <si>
    <t>735-0503-1840121140- 244</t>
  </si>
  <si>
    <t>1.9. Текущий ремонт объектов благоустройства (тек.ремонт остановки «Поклонный крест»)</t>
  </si>
  <si>
    <t>1.10. Благоустройство газона на «Торговой площади»</t>
  </si>
  <si>
    <t>2. Ремонт, реконструкция, модернизация  тротуаров, пешеходных дорожек, автостоянок. Всего, в том числе:</t>
  </si>
  <si>
    <t>2.1. Ремонт тротуаров и пешеходных дорожек на территории ЗАТО г. Радужный Владимирской области</t>
  </si>
  <si>
    <t xml:space="preserve"> 735-0503-1840191040-244</t>
  </si>
  <si>
    <t>2.2. Ремонт, расширение придомовых стоянок автотранспорта в 1 и 3 квартале на территории города</t>
  </si>
  <si>
    <t>2.3. Устройство пешеходной дорожки от ж.д. № 10 3 квартала до магазина «Бриз»; на игровой площадке между мн.кв. д. № 7 и мн.кв.д.№ 35а 3 квартал</t>
  </si>
  <si>
    <t>Комплекс процессных мероприяти й«Комфортная городская среда»</t>
  </si>
  <si>
    <t xml:space="preserve">4. Финансовое обеспечение комплекса процессных мероприятий
</t>
  </si>
  <si>
    <t xml:space="preserve">, </t>
  </si>
  <si>
    <t>Наименование мероприятия (результата) /</t>
  </si>
  <si>
    <t xml:space="preserve"> источник финансового обеспечения</t>
  </si>
  <si>
    <t>по годам реализации, тыс. рублей</t>
  </si>
  <si>
    <r>
      <t>1.Комплекс процессных мероприятий «Техническое обслуживание, ремонт и модернизация уличного освещения»</t>
    </r>
    <r>
      <rPr>
        <sz val="11"/>
        <color rgb="FF000000"/>
        <rFont val="Times New Roman"/>
        <family val="1"/>
        <charset val="204"/>
      </rPr>
      <t>,</t>
    </r>
    <r>
      <rPr>
        <i/>
        <sz val="11"/>
        <color rgb="FF000000"/>
        <rFont val="Times New Roman"/>
        <family val="1"/>
        <charset val="204"/>
      </rPr>
      <t xml:space="preserve"> всего</t>
    </r>
  </si>
  <si>
    <t>1.1. Техническое обслуживание, ремонт, модернизация системы уличного освещения, в том числе предоставление сведений о расходе электрической энергии светильниками наружного освещения</t>
  </si>
  <si>
    <t>1.2. Поставка электроэнергии на уличное освещение на территории ЗАТО г. Радужный Владимирской области</t>
  </si>
  <si>
    <t>1.3. Модернизация сетей наружного освещения на территории города (Разработка ПСД и устройство наружного освещения дороги вдоль участков №№113-132 квартал 7/1; территории в квартале 7/2; автодороги в квартале 16, квартале 13, автодороги от КПП-2 до ОССГ; проезд от западного участка кольцевой автодороги у ж.д. № 19 3 квартала до ж.д. № 28 квартала 3; ПСД освещения автостоянки напротив ж.д. № 31 и № 32 квартала 3)</t>
  </si>
  <si>
    <t>4.Финансовое обеспечение процессных мероприятий</t>
  </si>
  <si>
    <t>1.1. Организация мероприятий при осуществлении деятельности по обращению с животными без владельцев на территории ЗАТО г. Радужный</t>
  </si>
  <si>
    <t>1.12.Устройство водосточной канавы от ж/д № 1 1квартала до пешеходного перехода на ГАПОУВО «Владимирский технологический колледж» в 17 квартале</t>
  </si>
  <si>
    <t>735-0503-1840121160-244</t>
  </si>
  <si>
    <t>МКУ «ГКМХ»                       МКУ "Дорожник"</t>
  </si>
  <si>
    <t xml:space="preserve">МКУ «ГКМХ»                     </t>
  </si>
  <si>
    <t>4. Финансовое обеспечение муниципальной программы</t>
  </si>
  <si>
    <r>
      <t xml:space="preserve">1. Ремонт, содержание и обслуживание объектов благоустройства, </t>
    </r>
    <r>
      <rPr>
        <sz val="12"/>
        <color rgb="FF000000"/>
        <rFont val="Times New Roman"/>
        <family val="1"/>
        <charset val="204"/>
      </rPr>
      <t>устройство новых объектов благоустройства</t>
    </r>
    <r>
      <rPr>
        <sz val="12"/>
        <color theme="1"/>
        <rFont val="Times New Roman"/>
        <family val="1"/>
        <charset val="204"/>
      </rPr>
      <t xml:space="preserve"> за исключением пешеходных дорожек, тротуаров и автостоянок</t>
    </r>
    <r>
      <rPr>
        <i/>
        <sz val="12"/>
        <color theme="1"/>
        <rFont val="Times New Roman"/>
        <family val="1"/>
        <charset val="204"/>
      </rPr>
      <t>, всего, в том числе:</t>
    </r>
  </si>
  <si>
    <r>
      <t>1.11.</t>
    </r>
    <r>
      <rPr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Вырубка мелколесья и вертикальная планировка на участках, выделенных многодетным семьям</t>
    </r>
  </si>
  <si>
    <t>Комплекс процессных мероприятий «Обеспечение эпизоотического и ветеринарно-санитарного благополучия  на территории ЗАТО г. Радужный Владимирской области Владимирской области»</t>
  </si>
  <si>
    <t xml:space="preserve">4. Финансовое обеспечение комплекса процессных мероприятий «Обеспечение эпизоотического и ветеринарно-санитарного благополучия  на территории ЗАТО г. Радужный Владимирской области Владимирской области»
</t>
  </si>
  <si>
    <r>
      <t>1. Комплекс процессных мероприятий «Обеспечение эпизоотического и ветеринарно-санитарного благополучия  на территории ЗАТО г. Радужный Владимирской области Владимирской области»</t>
    </r>
    <r>
      <rPr>
        <sz val="12"/>
        <color rgb="FF000000"/>
        <rFont val="Times New Roman"/>
        <family val="1"/>
        <charset val="204"/>
      </rPr>
      <t xml:space="preserve">, </t>
    </r>
    <r>
      <rPr>
        <sz val="11.5"/>
        <color rgb="FF000000"/>
        <rFont val="Times New Roman"/>
        <family val="1"/>
        <charset val="204"/>
      </rPr>
      <t>всего</t>
    </r>
  </si>
  <si>
    <t xml:space="preserve">Приложение
к постановлению администрации
ЗАТО г. Радужный Владимирской области
21.10.2025 № 1390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</si>
</sst>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.5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.5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.5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2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21" fillId="0" borderId="1" xfId="0" applyFont="1" applyBorder="1" applyAlignment="1">
      <alignment horizontal="left" vertical="center" wrapText="1" indent="3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7" fillId="0" borderId="0" xfId="0" applyFont="1" applyAlignment="1">
      <alignment vertical="top"/>
    </xf>
    <xf numFmtId="164" fontId="2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29" fillId="0" borderId="1" xfId="1" applyBorder="1" applyAlignment="1">
      <alignment horizontal="center" vertical="top" wrapText="1"/>
    </xf>
    <xf numFmtId="0" fontId="2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/>
    <xf numFmtId="0" fontId="31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/2024-2026%20&#1082;&#1086;&#1084;&#1092;&#1086;&#1088;&#1090;%20&#1089;&#1088;&#1077;&#1076;&#1072;/&#1055;&#1088;&#1086;&#1094;&#1077;&#1089;&#1089;&#1085;&#1099;&#1077;%20&#1084;&#1077;&#1088;&#1086;&#1087;&#1088;&#1080;&#1103;&#1090;&#1080;&#1103;%20&#1091;&#1083;&#1080;&#1095;&#1085;.%20&#1086;&#1089;&#1074;&#1077;&#1097;.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E1" sqref="E1"/>
    </sheetView>
  </sheetViews>
  <sheetFormatPr defaultRowHeight="14.4" x14ac:dyDescent="0.3"/>
  <cols>
    <col min="1" max="1" width="46.33203125" style="1" customWidth="1"/>
    <col min="2" max="2" width="26.6640625" customWidth="1"/>
    <col min="3" max="3" width="15" customWidth="1"/>
    <col min="4" max="4" width="16.5546875" customWidth="1"/>
    <col min="5" max="5" width="13.33203125" customWidth="1"/>
    <col min="6" max="6" width="20.5546875" customWidth="1"/>
    <col min="7" max="7" width="22.6640625" customWidth="1"/>
    <col min="8" max="8" width="30.109375" customWidth="1"/>
  </cols>
  <sheetData>
    <row r="1" spans="1:8" ht="58.8" customHeight="1" x14ac:dyDescent="0.3">
      <c r="G1" s="125" t="s">
        <v>98</v>
      </c>
      <c r="H1" s="126"/>
    </row>
    <row r="2" spans="1:8" ht="17.399999999999999" x14ac:dyDescent="0.3">
      <c r="A2" s="102" t="s">
        <v>92</v>
      </c>
      <c r="B2" s="102"/>
      <c r="C2" s="102"/>
      <c r="D2" s="102"/>
      <c r="E2" s="102"/>
      <c r="F2" s="102"/>
      <c r="G2" s="102"/>
      <c r="H2" s="102"/>
    </row>
    <row r="3" spans="1:8" ht="64.5" customHeight="1" x14ac:dyDescent="0.3">
      <c r="A3" s="103" t="s">
        <v>0</v>
      </c>
      <c r="B3" s="37" t="s">
        <v>1</v>
      </c>
      <c r="C3" s="104" t="s">
        <v>3</v>
      </c>
      <c r="D3" s="104"/>
      <c r="E3" s="104"/>
      <c r="F3" s="104"/>
      <c r="G3" s="104"/>
      <c r="H3" s="104"/>
    </row>
    <row r="4" spans="1:8" ht="15" x14ac:dyDescent="0.3">
      <c r="A4" s="103"/>
      <c r="B4" s="37" t="s">
        <v>2</v>
      </c>
      <c r="C4" s="37">
        <v>2024</v>
      </c>
      <c r="D4" s="37">
        <v>2025</v>
      </c>
      <c r="E4" s="37">
        <v>2026</v>
      </c>
      <c r="F4" s="37">
        <v>2027</v>
      </c>
      <c r="G4" s="37">
        <v>2028</v>
      </c>
      <c r="H4" s="37" t="s">
        <v>4</v>
      </c>
    </row>
    <row r="5" spans="1:8" ht="15" x14ac:dyDescent="0.3">
      <c r="A5" s="85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pans="1:8" ht="45" x14ac:dyDescent="0.3">
      <c r="A6" s="86" t="s">
        <v>5</v>
      </c>
      <c r="B6" s="105"/>
      <c r="C6" s="81">
        <f t="shared" ref="C6:H6" si="0">C8+C15+C20+C24+C26+C45+C52</f>
        <v>56685.97481</v>
      </c>
      <c r="D6" s="81">
        <f t="shared" si="0"/>
        <v>66563.42439</v>
      </c>
      <c r="E6" s="81">
        <f t="shared" si="0"/>
        <v>30963.363999999998</v>
      </c>
      <c r="F6" s="81">
        <f t="shared" si="0"/>
        <v>31313.079999999998</v>
      </c>
      <c r="G6" s="81">
        <f t="shared" si="0"/>
        <v>24245.972000000002</v>
      </c>
      <c r="H6" s="82">
        <f t="shared" si="0"/>
        <v>209771.81519999998</v>
      </c>
    </row>
    <row r="7" spans="1:8" ht="15" x14ac:dyDescent="0.3">
      <c r="A7" s="86" t="s">
        <v>6</v>
      </c>
      <c r="B7" s="105"/>
      <c r="C7" s="77"/>
      <c r="D7" s="77"/>
      <c r="E7" s="77"/>
      <c r="F7" s="77"/>
      <c r="G7" s="22"/>
      <c r="H7" s="77"/>
    </row>
    <row r="8" spans="1:8" ht="117.75" customHeight="1" x14ac:dyDescent="0.3">
      <c r="A8" s="4" t="s">
        <v>7</v>
      </c>
      <c r="B8" s="25" t="s">
        <v>9</v>
      </c>
      <c r="C8" s="26">
        <f>C10+C11+C12+C13+C14</f>
        <v>6613.7789499999999</v>
      </c>
      <c r="D8" s="26">
        <f t="shared" ref="D8:H8" si="1">D10+D11+D12+D13+D14</f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6613.7789499999999</v>
      </c>
    </row>
    <row r="9" spans="1:8" ht="15" x14ac:dyDescent="0.3">
      <c r="A9" s="4" t="s">
        <v>8</v>
      </c>
      <c r="B9" s="25"/>
      <c r="C9" s="26"/>
      <c r="D9" s="26"/>
      <c r="E9" s="26"/>
      <c r="F9" s="26"/>
      <c r="G9" s="40"/>
      <c r="H9" s="26"/>
    </row>
    <row r="10" spans="1:8" ht="15" x14ac:dyDescent="0.3">
      <c r="A10" s="5" t="s">
        <v>10</v>
      </c>
      <c r="B10" s="6" t="s">
        <v>11</v>
      </c>
      <c r="C10" s="50">
        <v>3857.76964</v>
      </c>
      <c r="D10" s="50">
        <v>0</v>
      </c>
      <c r="E10" s="50">
        <v>0</v>
      </c>
      <c r="F10" s="50">
        <v>0</v>
      </c>
      <c r="G10" s="50">
        <v>0</v>
      </c>
      <c r="H10" s="50">
        <f t="shared" ref="H10:H13" si="2">C10+D10+E10+F10+G10</f>
        <v>3857.76964</v>
      </c>
    </row>
    <row r="11" spans="1:8" ht="15" x14ac:dyDescent="0.3">
      <c r="A11" s="5" t="s">
        <v>12</v>
      </c>
      <c r="B11" s="6" t="s">
        <v>11</v>
      </c>
      <c r="C11" s="50">
        <v>78.730360000000005</v>
      </c>
      <c r="D11" s="50">
        <v>0</v>
      </c>
      <c r="E11" s="50">
        <v>0</v>
      </c>
      <c r="F11" s="50">
        <v>0</v>
      </c>
      <c r="G11" s="50">
        <v>0</v>
      </c>
      <c r="H11" s="50">
        <f t="shared" si="2"/>
        <v>78.730360000000005</v>
      </c>
    </row>
    <row r="12" spans="1:8" x14ac:dyDescent="0.3">
      <c r="A12" s="87" t="s">
        <v>12</v>
      </c>
      <c r="B12" s="6" t="s">
        <v>13</v>
      </c>
      <c r="C12" s="50">
        <v>2308.1</v>
      </c>
      <c r="D12" s="50">
        <v>0</v>
      </c>
      <c r="E12" s="50">
        <v>0</v>
      </c>
      <c r="F12" s="50">
        <v>0</v>
      </c>
      <c r="G12" s="50">
        <v>0</v>
      </c>
      <c r="H12" s="50">
        <f t="shared" si="2"/>
        <v>2308.1</v>
      </c>
    </row>
    <row r="13" spans="1:8" ht="15" x14ac:dyDescent="0.3">
      <c r="A13" s="5" t="s">
        <v>14</v>
      </c>
      <c r="B13" s="6" t="s">
        <v>11</v>
      </c>
      <c r="C13" s="50">
        <v>247.7</v>
      </c>
      <c r="D13" s="50">
        <v>0</v>
      </c>
      <c r="E13" s="50">
        <v>0</v>
      </c>
      <c r="F13" s="50">
        <v>0</v>
      </c>
      <c r="G13" s="50">
        <v>0</v>
      </c>
      <c r="H13" s="50">
        <f t="shared" si="2"/>
        <v>247.7</v>
      </c>
    </row>
    <row r="14" spans="1:8" ht="15" x14ac:dyDescent="0.3">
      <c r="A14" s="5" t="s">
        <v>14</v>
      </c>
      <c r="B14" s="6" t="s">
        <v>15</v>
      </c>
      <c r="C14" s="50">
        <v>121.47895</v>
      </c>
      <c r="D14" s="50">
        <v>0</v>
      </c>
      <c r="E14" s="50">
        <v>0</v>
      </c>
      <c r="F14" s="50">
        <v>0</v>
      </c>
      <c r="G14" s="50">
        <v>0</v>
      </c>
      <c r="H14" s="50">
        <f>C14+D14+E14+F14+G14</f>
        <v>121.47895</v>
      </c>
    </row>
    <row r="15" spans="1:8" ht="111" customHeight="1" x14ac:dyDescent="0.3">
      <c r="A15" s="88" t="s">
        <v>16</v>
      </c>
      <c r="B15" s="12" t="s">
        <v>9</v>
      </c>
      <c r="C15" s="24">
        <f>C17+C18+C19</f>
        <v>0</v>
      </c>
      <c r="D15" s="24">
        <f t="shared" ref="D15:H15" si="3">D17+D18+D19</f>
        <v>6528.3159999999998</v>
      </c>
      <c r="E15" s="24">
        <f t="shared" si="3"/>
        <v>6272.9470000000001</v>
      </c>
      <c r="F15" s="24">
        <f t="shared" si="3"/>
        <v>6022.9470000000001</v>
      </c>
      <c r="G15" s="24">
        <f t="shared" si="3"/>
        <v>0</v>
      </c>
      <c r="H15" s="83">
        <f t="shared" si="3"/>
        <v>18824.21</v>
      </c>
    </row>
    <row r="16" spans="1:8" ht="15" x14ac:dyDescent="0.3">
      <c r="A16" s="88" t="s">
        <v>8</v>
      </c>
      <c r="B16" s="12"/>
      <c r="C16" s="24"/>
      <c r="D16" s="23"/>
      <c r="E16" s="23"/>
      <c r="F16" s="23"/>
      <c r="G16" s="10"/>
      <c r="H16" s="24"/>
    </row>
    <row r="17" spans="1:8" ht="15" x14ac:dyDescent="0.3">
      <c r="A17" s="89" t="s">
        <v>10</v>
      </c>
      <c r="B17" s="8" t="s">
        <v>17</v>
      </c>
      <c r="C17" s="49">
        <v>0</v>
      </c>
      <c r="D17" s="49">
        <v>6077.8620499999997</v>
      </c>
      <c r="E17" s="49">
        <v>5840.1139199999998</v>
      </c>
      <c r="F17" s="49">
        <v>5550.1459400000003</v>
      </c>
      <c r="G17" s="49">
        <v>0</v>
      </c>
      <c r="H17" s="49">
        <f t="shared" ref="H17:H18" si="4">C17+D17+E17+F17+G17</f>
        <v>17468.121910000002</v>
      </c>
    </row>
    <row r="18" spans="1:8" ht="15" x14ac:dyDescent="0.3">
      <c r="A18" s="89" t="s">
        <v>12</v>
      </c>
      <c r="B18" s="8" t="s">
        <v>17</v>
      </c>
      <c r="C18" s="49">
        <v>0</v>
      </c>
      <c r="D18" s="49">
        <v>124.03795</v>
      </c>
      <c r="E18" s="49">
        <v>119.18608</v>
      </c>
      <c r="F18" s="49">
        <v>171.65405999999999</v>
      </c>
      <c r="G18" s="49">
        <v>0</v>
      </c>
      <c r="H18" s="49">
        <f t="shared" si="4"/>
        <v>414.87808999999999</v>
      </c>
    </row>
    <row r="19" spans="1:8" ht="15" x14ac:dyDescent="0.3">
      <c r="A19" s="89" t="s">
        <v>14</v>
      </c>
      <c r="B19" s="8" t="s">
        <v>17</v>
      </c>
      <c r="C19" s="49">
        <v>0</v>
      </c>
      <c r="D19" s="49">
        <v>326.416</v>
      </c>
      <c r="E19" s="49">
        <v>313.64699999999999</v>
      </c>
      <c r="F19" s="49">
        <v>301.14699999999999</v>
      </c>
      <c r="G19" s="49">
        <v>0</v>
      </c>
      <c r="H19" s="49">
        <f>C19+D19+E19+F19+G19</f>
        <v>941.21</v>
      </c>
    </row>
    <row r="20" spans="1:8" ht="78.75" customHeight="1" x14ac:dyDescent="0.3">
      <c r="A20" s="88" t="s">
        <v>18</v>
      </c>
      <c r="B20" s="92" t="s">
        <v>9</v>
      </c>
      <c r="C20" s="28">
        <f>C22+C23</f>
        <v>20118.660240000001</v>
      </c>
      <c r="D20" s="27">
        <f t="shared" ref="D20:H20" si="5">D22+D23</f>
        <v>17148.306650000002</v>
      </c>
      <c r="E20" s="10">
        <f t="shared" si="5"/>
        <v>0</v>
      </c>
      <c r="F20" s="10">
        <f t="shared" si="5"/>
        <v>0</v>
      </c>
      <c r="G20" s="10">
        <f t="shared" si="5"/>
        <v>0</v>
      </c>
      <c r="H20" s="27">
        <f t="shared" si="5"/>
        <v>37266.966889999996</v>
      </c>
    </row>
    <row r="21" spans="1:8" ht="15" x14ac:dyDescent="0.3">
      <c r="A21" s="89" t="s">
        <v>10</v>
      </c>
      <c r="B21" s="12"/>
      <c r="C21" s="13"/>
      <c r="D21" s="14"/>
      <c r="E21" s="14"/>
      <c r="F21" s="14"/>
      <c r="G21" s="14"/>
      <c r="H21" s="14"/>
    </row>
    <row r="22" spans="1:8" ht="15" x14ac:dyDescent="0.3">
      <c r="A22" s="89" t="s">
        <v>12</v>
      </c>
      <c r="B22" s="15" t="s">
        <v>20</v>
      </c>
      <c r="C22" s="49">
        <v>19143</v>
      </c>
      <c r="D22" s="49">
        <v>16579.7</v>
      </c>
      <c r="E22" s="49">
        <v>0</v>
      </c>
      <c r="F22" s="49">
        <v>0</v>
      </c>
      <c r="G22" s="49">
        <v>0</v>
      </c>
      <c r="H22" s="49">
        <f>C22+D22+E22+F22+G22</f>
        <v>35722.699999999997</v>
      </c>
    </row>
    <row r="23" spans="1:8" ht="15" x14ac:dyDescent="0.3">
      <c r="A23" s="89" t="s">
        <v>14</v>
      </c>
      <c r="B23" s="15" t="s">
        <v>21</v>
      </c>
      <c r="C23" s="49">
        <v>975.66024000000004</v>
      </c>
      <c r="D23" s="49">
        <v>568.60664999999995</v>
      </c>
      <c r="E23" s="49">
        <v>0</v>
      </c>
      <c r="F23" s="49">
        <v>0</v>
      </c>
      <c r="G23" s="49">
        <v>0</v>
      </c>
      <c r="H23" s="49">
        <f>C23+D23+E23+F23+G23</f>
        <v>1544.2668899999999</v>
      </c>
    </row>
    <row r="24" spans="1:8" ht="88.5" customHeight="1" x14ac:dyDescent="0.3">
      <c r="A24" s="90" t="s">
        <v>22</v>
      </c>
      <c r="B24" s="92" t="s">
        <v>91</v>
      </c>
      <c r="C24" s="11">
        <f>C25</f>
        <v>3924.5949000000001</v>
      </c>
      <c r="D24" s="11">
        <f t="shared" ref="D24:H24" si="6">D25</f>
        <v>7946.8939300000002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11871.48883</v>
      </c>
    </row>
    <row r="25" spans="1:8" ht="15" x14ac:dyDescent="0.3">
      <c r="A25" s="89" t="s">
        <v>14</v>
      </c>
      <c r="B25" s="93" t="s">
        <v>23</v>
      </c>
      <c r="C25" s="49">
        <v>3924.5949000000001</v>
      </c>
      <c r="D25" s="49">
        <v>7946.8939300000002</v>
      </c>
      <c r="E25" s="49">
        <v>0</v>
      </c>
      <c r="F25" s="49">
        <v>0</v>
      </c>
      <c r="G25" s="49">
        <v>0</v>
      </c>
      <c r="H25" s="49">
        <f>C25+D25+E25+F25+G25</f>
        <v>11871.48883</v>
      </c>
    </row>
    <row r="26" spans="1:8" ht="30" x14ac:dyDescent="0.3">
      <c r="A26" s="88" t="s">
        <v>24</v>
      </c>
      <c r="B26" s="92" t="s">
        <v>90</v>
      </c>
      <c r="C26" s="60">
        <f>C30+C31+C32+C33+C34+C35+C36+C37+C38+C39+C40+C41+C42+C43+C44</f>
        <v>5365.3881799999999</v>
      </c>
      <c r="D26" s="60">
        <f t="shared" ref="D26:H26" si="7">D30+D31+D32+D33+D34+D35+D36+D37+D38+D39+D40+D41+D42+D43+D44</f>
        <v>13161.494770000001</v>
      </c>
      <c r="E26" s="60">
        <f t="shared" si="7"/>
        <v>5837</v>
      </c>
      <c r="F26" s="60">
        <f t="shared" si="7"/>
        <v>5800</v>
      </c>
      <c r="G26" s="61">
        <f t="shared" si="7"/>
        <v>3986</v>
      </c>
      <c r="H26" s="61">
        <f t="shared" si="7"/>
        <v>34149.882949999999</v>
      </c>
    </row>
    <row r="27" spans="1:8" ht="15" x14ac:dyDescent="0.3">
      <c r="A27" s="88" t="s">
        <v>8</v>
      </c>
      <c r="B27" s="12"/>
      <c r="C27" s="23"/>
      <c r="D27" s="23"/>
      <c r="E27" s="23"/>
      <c r="F27" s="23"/>
      <c r="G27" s="10"/>
      <c r="H27" s="23"/>
    </row>
    <row r="28" spans="1:8" ht="15" x14ac:dyDescent="0.3">
      <c r="A28" s="89" t="s">
        <v>10</v>
      </c>
      <c r="B28" s="17"/>
      <c r="C28" s="23"/>
      <c r="D28" s="23"/>
      <c r="E28" s="23"/>
      <c r="F28" s="23"/>
      <c r="G28" s="49"/>
      <c r="H28" s="49"/>
    </row>
    <row r="29" spans="1:8" ht="15" x14ac:dyDescent="0.3">
      <c r="A29" s="89" t="s">
        <v>12</v>
      </c>
      <c r="B29" s="17"/>
      <c r="C29" s="49"/>
      <c r="D29" s="49"/>
      <c r="E29" s="49"/>
      <c r="F29" s="49"/>
      <c r="G29" s="49"/>
      <c r="H29" s="49"/>
    </row>
    <row r="30" spans="1:8" ht="15" x14ac:dyDescent="0.3">
      <c r="A30" s="89" t="s">
        <v>14</v>
      </c>
      <c r="B30" s="15" t="s">
        <v>25</v>
      </c>
      <c r="C30" s="49">
        <v>1250</v>
      </c>
      <c r="D30" s="49">
        <v>1250</v>
      </c>
      <c r="E30" s="49">
        <v>1250</v>
      </c>
      <c r="F30" s="49">
        <v>1250</v>
      </c>
      <c r="G30" s="49">
        <v>1250</v>
      </c>
      <c r="H30" s="49">
        <f t="shared" ref="H30:H42" si="8">C30+D30+E30+F30+G30</f>
        <v>6250</v>
      </c>
    </row>
    <row r="31" spans="1:8" ht="15" x14ac:dyDescent="0.3">
      <c r="A31" s="89" t="s">
        <v>14</v>
      </c>
      <c r="B31" s="15" t="s">
        <v>26</v>
      </c>
      <c r="C31" s="49">
        <v>143.28</v>
      </c>
      <c r="D31" s="49">
        <v>210</v>
      </c>
      <c r="E31" s="49">
        <v>252</v>
      </c>
      <c r="F31" s="49">
        <v>252</v>
      </c>
      <c r="G31" s="49">
        <v>252</v>
      </c>
      <c r="H31" s="49">
        <f t="shared" si="8"/>
        <v>1109.28</v>
      </c>
    </row>
    <row r="32" spans="1:8" ht="15" x14ac:dyDescent="0.3">
      <c r="A32" s="89" t="s">
        <v>14</v>
      </c>
      <c r="B32" s="15" t="s">
        <v>27</v>
      </c>
      <c r="C32" s="49">
        <v>2224.3238099999999</v>
      </c>
      <c r="D32" s="49">
        <v>0</v>
      </c>
      <c r="E32" s="49">
        <v>0</v>
      </c>
      <c r="F32" s="49">
        <v>0</v>
      </c>
      <c r="G32" s="49">
        <v>0</v>
      </c>
      <c r="H32" s="49">
        <f t="shared" si="8"/>
        <v>2224.3238099999999</v>
      </c>
    </row>
    <row r="33" spans="1:8" ht="15" x14ac:dyDescent="0.3">
      <c r="A33" s="89" t="s">
        <v>14</v>
      </c>
      <c r="B33" s="15" t="s">
        <v>28</v>
      </c>
      <c r="C33" s="49">
        <v>0</v>
      </c>
      <c r="D33" s="49">
        <v>0</v>
      </c>
      <c r="E33" s="49">
        <v>0</v>
      </c>
      <c r="F33" s="49">
        <v>0</v>
      </c>
      <c r="G33" s="49"/>
      <c r="H33" s="49">
        <f t="shared" si="8"/>
        <v>0</v>
      </c>
    </row>
    <row r="34" spans="1:8" ht="15" x14ac:dyDescent="0.3">
      <c r="A34" s="89" t="s">
        <v>14</v>
      </c>
      <c r="B34" s="15" t="s">
        <v>29</v>
      </c>
      <c r="C34" s="49">
        <v>0</v>
      </c>
      <c r="D34" s="49">
        <v>500</v>
      </c>
      <c r="E34" s="49">
        <v>500</v>
      </c>
      <c r="F34" s="49">
        <v>0</v>
      </c>
      <c r="G34" s="49"/>
      <c r="H34" s="49">
        <f t="shared" si="8"/>
        <v>1000</v>
      </c>
    </row>
    <row r="35" spans="1:8" ht="15" x14ac:dyDescent="0.3">
      <c r="A35" s="89" t="s">
        <v>14</v>
      </c>
      <c r="B35" s="15" t="s">
        <v>30</v>
      </c>
      <c r="C35" s="49">
        <v>0</v>
      </c>
      <c r="D35" s="49">
        <v>503.85284000000001</v>
      </c>
      <c r="E35" s="49">
        <v>0</v>
      </c>
      <c r="F35" s="49">
        <v>0</v>
      </c>
      <c r="G35" s="49"/>
      <c r="H35" s="49">
        <f t="shared" si="8"/>
        <v>503.85284000000001</v>
      </c>
    </row>
    <row r="36" spans="1:8" ht="15" x14ac:dyDescent="0.3">
      <c r="A36" s="89" t="s">
        <v>14</v>
      </c>
      <c r="B36" s="15" t="s">
        <v>31</v>
      </c>
      <c r="C36" s="49">
        <v>1427.7843700000001</v>
      </c>
      <c r="D36" s="49">
        <v>2228.22372</v>
      </c>
      <c r="E36" s="49">
        <v>3535</v>
      </c>
      <c r="F36" s="49">
        <v>4298</v>
      </c>
      <c r="G36" s="49">
        <v>2484</v>
      </c>
      <c r="H36" s="49">
        <f t="shared" si="8"/>
        <v>13973.008089999999</v>
      </c>
    </row>
    <row r="37" spans="1:8" ht="15" x14ac:dyDescent="0.3">
      <c r="A37" s="89" t="s">
        <v>14</v>
      </c>
      <c r="B37" s="15" t="s">
        <v>32</v>
      </c>
      <c r="C37" s="49">
        <v>0</v>
      </c>
      <c r="D37" s="49">
        <v>100</v>
      </c>
      <c r="E37" s="49">
        <v>0</v>
      </c>
      <c r="F37" s="49">
        <v>0</v>
      </c>
      <c r="G37" s="49">
        <v>0</v>
      </c>
      <c r="H37" s="49">
        <f t="shared" si="8"/>
        <v>100</v>
      </c>
    </row>
    <row r="38" spans="1:8" ht="15" x14ac:dyDescent="0.3">
      <c r="A38" s="89" t="s">
        <v>14</v>
      </c>
      <c r="B38" s="15" t="s">
        <v>33</v>
      </c>
      <c r="C38" s="49">
        <v>0</v>
      </c>
      <c r="D38" s="49">
        <v>470.4128</v>
      </c>
      <c r="E38" s="49">
        <v>0</v>
      </c>
      <c r="F38" s="49">
        <v>0</v>
      </c>
      <c r="G38" s="49">
        <v>0</v>
      </c>
      <c r="H38" s="49">
        <f t="shared" si="8"/>
        <v>470.4128</v>
      </c>
    </row>
    <row r="39" spans="1:8" ht="15" x14ac:dyDescent="0.3">
      <c r="A39" s="89" t="s">
        <v>14</v>
      </c>
      <c r="B39" s="15" t="s">
        <v>34</v>
      </c>
      <c r="C39" s="49">
        <v>320</v>
      </c>
      <c r="D39" s="49">
        <v>5191.2357000000002</v>
      </c>
      <c r="E39" s="49">
        <v>0</v>
      </c>
      <c r="F39" s="49">
        <v>0</v>
      </c>
      <c r="G39" s="49">
        <v>0</v>
      </c>
      <c r="H39" s="49">
        <f t="shared" si="8"/>
        <v>5511.2357000000002</v>
      </c>
    </row>
    <row r="40" spans="1:8" ht="15" x14ac:dyDescent="0.3">
      <c r="A40" s="89" t="s">
        <v>14</v>
      </c>
      <c r="B40" s="15" t="s">
        <v>35</v>
      </c>
      <c r="C40" s="49">
        <v>0</v>
      </c>
      <c r="D40" s="49">
        <v>62.224049999999998</v>
      </c>
      <c r="E40" s="49">
        <v>0</v>
      </c>
      <c r="F40" s="49">
        <v>0</v>
      </c>
      <c r="G40" s="49">
        <v>0</v>
      </c>
      <c r="H40" s="49">
        <f t="shared" si="8"/>
        <v>62.224049999999998</v>
      </c>
    </row>
    <row r="41" spans="1:8" ht="15" x14ac:dyDescent="0.3">
      <c r="A41" s="89" t="s">
        <v>14</v>
      </c>
      <c r="B41" s="15" t="s">
        <v>36</v>
      </c>
      <c r="C41" s="49">
        <v>0</v>
      </c>
      <c r="D41" s="49">
        <v>806.39822000000004</v>
      </c>
      <c r="E41" s="49">
        <v>0</v>
      </c>
      <c r="F41" s="49">
        <v>0</v>
      </c>
      <c r="G41" s="49">
        <v>0</v>
      </c>
      <c r="H41" s="49">
        <f t="shared" si="8"/>
        <v>806.39822000000004</v>
      </c>
    </row>
    <row r="42" spans="1:8" ht="15" x14ac:dyDescent="0.3">
      <c r="A42" s="89" t="s">
        <v>14</v>
      </c>
      <c r="B42" s="15" t="s">
        <v>37</v>
      </c>
      <c r="C42" s="49">
        <v>0</v>
      </c>
      <c r="D42" s="49">
        <v>300</v>
      </c>
      <c r="E42" s="49">
        <v>0</v>
      </c>
      <c r="F42" s="49">
        <v>0</v>
      </c>
      <c r="G42" s="49">
        <v>0</v>
      </c>
      <c r="H42" s="49">
        <f t="shared" si="8"/>
        <v>300</v>
      </c>
    </row>
    <row r="43" spans="1:8" ht="15" x14ac:dyDescent="0.3">
      <c r="A43" s="89" t="s">
        <v>14</v>
      </c>
      <c r="B43" s="15" t="s">
        <v>38</v>
      </c>
      <c r="C43" s="49">
        <v>0</v>
      </c>
      <c r="D43" s="49">
        <v>1539.14744</v>
      </c>
      <c r="E43" s="49">
        <v>0</v>
      </c>
      <c r="F43" s="49">
        <v>0</v>
      </c>
      <c r="G43" s="49">
        <v>0</v>
      </c>
      <c r="H43" s="49">
        <f>C43+D43+E43+F43+G43</f>
        <v>1539.14744</v>
      </c>
    </row>
    <row r="44" spans="1:8" ht="15" x14ac:dyDescent="0.3">
      <c r="A44" s="89" t="s">
        <v>14</v>
      </c>
      <c r="B44" s="91" t="s">
        <v>89</v>
      </c>
      <c r="C44" s="49">
        <v>0</v>
      </c>
      <c r="D44" s="49">
        <v>0</v>
      </c>
      <c r="E44" s="49">
        <v>300</v>
      </c>
      <c r="F44" s="49">
        <v>0</v>
      </c>
      <c r="G44" s="49">
        <v>0</v>
      </c>
      <c r="H44" s="49">
        <f>C44+D44+E44+F44+G44</f>
        <v>300</v>
      </c>
    </row>
    <row r="45" spans="1:8" ht="54" customHeight="1" x14ac:dyDescent="0.3">
      <c r="A45" s="88" t="s">
        <v>39</v>
      </c>
      <c r="B45" s="12" t="s">
        <v>9</v>
      </c>
      <c r="C45" s="84">
        <f>C47+C48+C49+C50+C51</f>
        <v>20663.552540000001</v>
      </c>
      <c r="D45" s="84">
        <f t="shared" ref="D45:G45" si="9">D47+D48+D49+D50+D51</f>
        <v>21675.813040000001</v>
      </c>
      <c r="E45" s="84">
        <f t="shared" si="9"/>
        <v>18750.816999999999</v>
      </c>
      <c r="F45" s="84">
        <f t="shared" si="9"/>
        <v>19387.532999999999</v>
      </c>
      <c r="G45" s="84">
        <f t="shared" si="9"/>
        <v>20259.972000000002</v>
      </c>
      <c r="H45" s="59">
        <f t="shared" ref="H45:H50" si="10">C45+D45+E45+F45+G45</f>
        <v>100737.68758</v>
      </c>
    </row>
    <row r="46" spans="1:8" ht="15" x14ac:dyDescent="0.3">
      <c r="A46" s="88" t="s">
        <v>8</v>
      </c>
      <c r="B46" s="12"/>
      <c r="C46" s="23"/>
      <c r="D46" s="24"/>
      <c r="E46" s="23"/>
      <c r="F46" s="23"/>
      <c r="G46" s="10"/>
      <c r="H46" s="49">
        <f t="shared" si="10"/>
        <v>0</v>
      </c>
    </row>
    <row r="47" spans="1:8" ht="15" x14ac:dyDescent="0.3">
      <c r="A47" s="89" t="s">
        <v>10</v>
      </c>
      <c r="B47" s="17"/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49">
        <f t="shared" si="10"/>
        <v>0</v>
      </c>
    </row>
    <row r="48" spans="1:8" ht="15" x14ac:dyDescent="0.3">
      <c r="A48" s="89" t="s">
        <v>12</v>
      </c>
      <c r="B48" s="17"/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49">
        <f t="shared" si="10"/>
        <v>0</v>
      </c>
    </row>
    <row r="49" spans="1:8" ht="15" x14ac:dyDescent="0.3">
      <c r="A49" s="89" t="s">
        <v>14</v>
      </c>
      <c r="B49" s="16" t="s">
        <v>40</v>
      </c>
      <c r="C49" s="18">
        <v>2832.93</v>
      </c>
      <c r="D49" s="18">
        <v>2832.93</v>
      </c>
      <c r="E49" s="49">
        <v>2832.93</v>
      </c>
      <c r="F49" s="49">
        <v>2832.93</v>
      </c>
      <c r="G49" s="49">
        <v>2960.4119999999998</v>
      </c>
      <c r="H49" s="49">
        <f t="shared" si="10"/>
        <v>14292.132</v>
      </c>
    </row>
    <row r="50" spans="1:8" ht="15" x14ac:dyDescent="0.3">
      <c r="A50" s="89" t="s">
        <v>14</v>
      </c>
      <c r="B50" s="16" t="s">
        <v>41</v>
      </c>
      <c r="C50" s="18">
        <v>13139.40934</v>
      </c>
      <c r="D50" s="18">
        <v>15305.661</v>
      </c>
      <c r="E50" s="49">
        <v>15917.887000000001</v>
      </c>
      <c r="F50" s="49">
        <v>16554.602999999999</v>
      </c>
      <c r="G50" s="49">
        <v>17299.560000000001</v>
      </c>
      <c r="H50" s="49">
        <f t="shared" si="10"/>
        <v>78217.120339999994</v>
      </c>
    </row>
    <row r="51" spans="1:8" ht="15" x14ac:dyDescent="0.3">
      <c r="A51" s="89" t="s">
        <v>14</v>
      </c>
      <c r="B51" s="16" t="s">
        <v>42</v>
      </c>
      <c r="C51" s="18">
        <v>4691.2132000000001</v>
      </c>
      <c r="D51" s="18">
        <v>3537.2220400000001</v>
      </c>
      <c r="E51" s="49">
        <v>0</v>
      </c>
      <c r="F51" s="49">
        <v>0</v>
      </c>
      <c r="G51" s="49">
        <v>0</v>
      </c>
      <c r="H51" s="49">
        <f>C51+D51+E51+F51+G51</f>
        <v>8228.4352400000007</v>
      </c>
    </row>
    <row r="52" spans="1:8" ht="79.5" customHeight="1" x14ac:dyDescent="0.3">
      <c r="A52" s="88" t="s">
        <v>95</v>
      </c>
      <c r="B52" s="12" t="s">
        <v>9</v>
      </c>
      <c r="C52" s="19">
        <f>C53+C54+C55</f>
        <v>0</v>
      </c>
      <c r="D52" s="19">
        <f t="shared" ref="D52:H52" si="11">D53+D54+D55</f>
        <v>102.6</v>
      </c>
      <c r="E52" s="19">
        <f t="shared" si="11"/>
        <v>102.6</v>
      </c>
      <c r="F52" s="19">
        <f t="shared" si="11"/>
        <v>102.6</v>
      </c>
      <c r="G52" s="19">
        <f t="shared" si="11"/>
        <v>0</v>
      </c>
      <c r="H52" s="19">
        <f t="shared" si="11"/>
        <v>307.79999999999995</v>
      </c>
    </row>
    <row r="53" spans="1:8" ht="15" x14ac:dyDescent="0.3">
      <c r="A53" s="89" t="s">
        <v>10</v>
      </c>
      <c r="B53" s="15" t="s">
        <v>19</v>
      </c>
      <c r="C53" s="18">
        <v>0</v>
      </c>
      <c r="D53" s="18">
        <v>0</v>
      </c>
      <c r="E53" s="49">
        <v>0</v>
      </c>
      <c r="F53" s="49">
        <v>0</v>
      </c>
      <c r="G53" s="49">
        <v>0</v>
      </c>
      <c r="H53" s="50">
        <f t="shared" ref="H53:H55" si="12">C53+D53+E53+F53+G53</f>
        <v>0</v>
      </c>
    </row>
    <row r="54" spans="1:8" ht="15" x14ac:dyDescent="0.3">
      <c r="A54" s="89" t="s">
        <v>12</v>
      </c>
      <c r="B54" s="15" t="s">
        <v>43</v>
      </c>
      <c r="C54" s="18">
        <v>0</v>
      </c>
      <c r="D54" s="18">
        <v>102.6</v>
      </c>
      <c r="E54" s="49">
        <v>102.6</v>
      </c>
      <c r="F54" s="49">
        <v>102.6</v>
      </c>
      <c r="G54" s="49">
        <v>0</v>
      </c>
      <c r="H54" s="50">
        <f t="shared" si="12"/>
        <v>307.79999999999995</v>
      </c>
    </row>
    <row r="55" spans="1:8" ht="15" x14ac:dyDescent="0.3">
      <c r="A55" s="5" t="s">
        <v>14</v>
      </c>
      <c r="B55" s="20" t="s">
        <v>19</v>
      </c>
      <c r="C55" s="21">
        <v>0</v>
      </c>
      <c r="D55" s="21">
        <v>0</v>
      </c>
      <c r="E55" s="50">
        <v>0</v>
      </c>
      <c r="F55" s="50">
        <v>0</v>
      </c>
      <c r="G55" s="50">
        <v>0</v>
      </c>
      <c r="H55" s="50">
        <f t="shared" si="12"/>
        <v>0</v>
      </c>
    </row>
  </sheetData>
  <mergeCells count="5">
    <mergeCell ref="A2:H2"/>
    <mergeCell ref="A3:A4"/>
    <mergeCell ref="C3:H3"/>
    <mergeCell ref="B6:B7"/>
    <mergeCell ref="G1:H1"/>
  </mergeCells>
  <pageMargins left="0.7" right="0.7" top="0.75" bottom="0.75" header="0.3" footer="0.3"/>
  <pageSetup paperSize="9" scale="6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workbookViewId="0">
      <selection activeCell="M3" sqref="M3"/>
    </sheetView>
  </sheetViews>
  <sheetFormatPr defaultRowHeight="14.4" x14ac:dyDescent="0.3"/>
  <cols>
    <col min="1" max="1" width="30" style="1" customWidth="1"/>
    <col min="2" max="2" width="22" customWidth="1"/>
    <col min="3" max="3" width="18" customWidth="1"/>
    <col min="8" max="8" width="19.44140625" customWidth="1"/>
  </cols>
  <sheetData>
    <row r="2" spans="1:8" ht="42" customHeight="1" x14ac:dyDescent="0.3">
      <c r="A2" s="106" t="s">
        <v>47</v>
      </c>
      <c r="B2" s="106"/>
      <c r="C2" s="106"/>
      <c r="D2" s="106"/>
      <c r="E2" s="106"/>
      <c r="F2" s="106"/>
      <c r="G2" s="106"/>
      <c r="H2" s="106"/>
    </row>
    <row r="3" spans="1:8" ht="62.25" customHeight="1" x14ac:dyDescent="0.3">
      <c r="A3" s="107" t="s">
        <v>44</v>
      </c>
      <c r="B3" s="29" t="s">
        <v>45</v>
      </c>
      <c r="C3" s="108" t="s">
        <v>3</v>
      </c>
      <c r="D3" s="108"/>
      <c r="E3" s="108"/>
      <c r="F3" s="108"/>
      <c r="G3" s="108"/>
      <c r="H3" s="108"/>
    </row>
    <row r="4" spans="1:8" ht="15.6" x14ac:dyDescent="0.3">
      <c r="A4" s="107"/>
      <c r="B4" s="29" t="s">
        <v>2</v>
      </c>
      <c r="C4" s="29">
        <v>2024</v>
      </c>
      <c r="D4" s="29">
        <v>2025</v>
      </c>
      <c r="E4" s="29">
        <v>2026</v>
      </c>
      <c r="F4" s="29">
        <v>2027</v>
      </c>
      <c r="G4" s="39">
        <v>2028</v>
      </c>
      <c r="H4" s="29" t="s">
        <v>4</v>
      </c>
    </row>
    <row r="5" spans="1:8" ht="15.6" x14ac:dyDescent="0.3">
      <c r="A5" s="31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39">
        <v>7</v>
      </c>
      <c r="H5" s="29">
        <v>8</v>
      </c>
    </row>
    <row r="6" spans="1:8" ht="173.25" customHeight="1" x14ac:dyDescent="0.3">
      <c r="A6" s="4" t="s">
        <v>7</v>
      </c>
      <c r="B6" s="109" t="s">
        <v>9</v>
      </c>
      <c r="C6" s="110">
        <v>6613.7789499999999</v>
      </c>
      <c r="D6" s="110">
        <v>0</v>
      </c>
      <c r="E6" s="110">
        <v>0</v>
      </c>
      <c r="F6" s="110">
        <v>0</v>
      </c>
      <c r="G6" s="111">
        <v>0</v>
      </c>
      <c r="H6" s="110">
        <v>6613.7789499999999</v>
      </c>
    </row>
    <row r="7" spans="1:8" ht="15" x14ac:dyDescent="0.3">
      <c r="A7" s="4" t="s">
        <v>8</v>
      </c>
      <c r="B7" s="109"/>
      <c r="C7" s="110"/>
      <c r="D7" s="110"/>
      <c r="E7" s="110"/>
      <c r="F7" s="110"/>
      <c r="G7" s="112"/>
      <c r="H7" s="110"/>
    </row>
    <row r="8" spans="1:8" ht="26.4" x14ac:dyDescent="0.3">
      <c r="A8" s="5" t="s">
        <v>10</v>
      </c>
      <c r="B8" s="20" t="s">
        <v>11</v>
      </c>
      <c r="C8" s="7">
        <v>3857.76964</v>
      </c>
      <c r="D8" s="7">
        <v>0</v>
      </c>
      <c r="E8" s="7">
        <v>0</v>
      </c>
      <c r="F8" s="7">
        <v>0</v>
      </c>
      <c r="G8" s="50"/>
      <c r="H8" s="7">
        <v>3857.76964</v>
      </c>
    </row>
    <row r="9" spans="1:8" ht="26.4" x14ac:dyDescent="0.3">
      <c r="A9" s="5" t="s">
        <v>12</v>
      </c>
      <c r="B9" s="20" t="s">
        <v>11</v>
      </c>
      <c r="C9" s="7">
        <v>78.730360000000005</v>
      </c>
      <c r="D9" s="7">
        <v>0</v>
      </c>
      <c r="E9" s="7">
        <v>0</v>
      </c>
      <c r="F9" s="7">
        <v>0</v>
      </c>
      <c r="G9" s="50"/>
      <c r="H9" s="7">
        <v>78.730360000000005</v>
      </c>
    </row>
    <row r="10" spans="1:8" ht="26.4" x14ac:dyDescent="0.3">
      <c r="A10" s="5" t="s">
        <v>12</v>
      </c>
      <c r="B10" s="20" t="s">
        <v>46</v>
      </c>
      <c r="C10" s="7">
        <v>2308.1</v>
      </c>
      <c r="D10" s="7">
        <v>0</v>
      </c>
      <c r="E10" s="7">
        <v>0</v>
      </c>
      <c r="F10" s="7">
        <v>0</v>
      </c>
      <c r="G10" s="50"/>
      <c r="H10" s="7">
        <v>2308.1</v>
      </c>
    </row>
    <row r="11" spans="1:8" ht="30" x14ac:dyDescent="0.3">
      <c r="A11" s="5" t="s">
        <v>14</v>
      </c>
      <c r="B11" s="20" t="s">
        <v>11</v>
      </c>
      <c r="C11" s="7">
        <v>247.7</v>
      </c>
      <c r="D11" s="7">
        <v>0</v>
      </c>
      <c r="E11" s="7">
        <v>0</v>
      </c>
      <c r="F11" s="7">
        <v>0</v>
      </c>
      <c r="G11" s="50"/>
      <c r="H11" s="7">
        <v>247.7</v>
      </c>
    </row>
    <row r="12" spans="1:8" ht="30" x14ac:dyDescent="0.3">
      <c r="A12" s="5" t="s">
        <v>14</v>
      </c>
      <c r="B12" s="20" t="s">
        <v>46</v>
      </c>
      <c r="C12" s="7">
        <v>121.47895</v>
      </c>
      <c r="D12" s="7">
        <v>0</v>
      </c>
      <c r="E12" s="7">
        <v>0</v>
      </c>
      <c r="F12" s="7">
        <v>0</v>
      </c>
      <c r="G12" s="50"/>
      <c r="H12" s="7">
        <v>121.47895</v>
      </c>
    </row>
  </sheetData>
  <mergeCells count="10">
    <mergeCell ref="A2:H2"/>
    <mergeCell ref="A3:A4"/>
    <mergeCell ref="C3:H3"/>
    <mergeCell ref="B6:B7"/>
    <mergeCell ref="C6:C7"/>
    <mergeCell ref="D6:D7"/>
    <mergeCell ref="E6:E7"/>
    <mergeCell ref="F6:F7"/>
    <mergeCell ref="H6:H7"/>
    <mergeCell ref="G6:G7"/>
  </mergeCells>
  <pageMargins left="0.7" right="0.7" top="0.75" bottom="0.75" header="0.3" footer="0.3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workbookViewId="0">
      <selection activeCell="L8" sqref="L8"/>
    </sheetView>
  </sheetViews>
  <sheetFormatPr defaultRowHeight="14.4" x14ac:dyDescent="0.3"/>
  <cols>
    <col min="1" max="1" width="39.109375" customWidth="1"/>
    <col min="2" max="2" width="23.44140625" customWidth="1"/>
    <col min="3" max="3" width="15.44140625" customWidth="1"/>
    <col min="4" max="4" width="15.109375" customWidth="1"/>
    <col min="5" max="6" width="13.109375" customWidth="1"/>
    <col min="7" max="7" width="14.88671875" customWidth="1"/>
  </cols>
  <sheetData>
    <row r="2" spans="1:7" ht="46.5" customHeight="1" x14ac:dyDescent="0.3">
      <c r="A2" s="113" t="s">
        <v>47</v>
      </c>
      <c r="B2" s="113"/>
      <c r="C2" s="113"/>
      <c r="D2" s="113"/>
      <c r="E2" s="113"/>
      <c r="F2" s="113"/>
      <c r="G2" s="113"/>
    </row>
    <row r="3" spans="1:7" ht="54.75" customHeight="1" x14ac:dyDescent="0.3">
      <c r="A3" s="108" t="s">
        <v>44</v>
      </c>
      <c r="B3" s="29" t="s">
        <v>45</v>
      </c>
      <c r="C3" s="108" t="s">
        <v>3</v>
      </c>
      <c r="D3" s="108"/>
      <c r="E3" s="108"/>
      <c r="F3" s="108"/>
      <c r="G3" s="108"/>
    </row>
    <row r="4" spans="1:7" ht="15.6" x14ac:dyDescent="0.3">
      <c r="A4" s="108"/>
      <c r="B4" s="29" t="s">
        <v>2</v>
      </c>
      <c r="C4" s="29">
        <v>2025</v>
      </c>
      <c r="D4" s="29">
        <v>2026</v>
      </c>
      <c r="E4" s="29">
        <v>2027</v>
      </c>
      <c r="F4" s="29">
        <v>2028</v>
      </c>
      <c r="G4" s="29" t="s">
        <v>4</v>
      </c>
    </row>
    <row r="5" spans="1:7" ht="15.6" x14ac:dyDescent="0.3">
      <c r="A5" s="29">
        <v>1</v>
      </c>
      <c r="B5" s="29">
        <v>2</v>
      </c>
      <c r="C5" s="29">
        <v>4</v>
      </c>
      <c r="D5" s="29">
        <v>5</v>
      </c>
      <c r="E5" s="29">
        <v>6</v>
      </c>
      <c r="F5" s="29">
        <v>7</v>
      </c>
      <c r="G5" s="29">
        <v>8</v>
      </c>
    </row>
    <row r="6" spans="1:7" ht="156.75" customHeight="1" x14ac:dyDescent="0.3">
      <c r="A6" s="25" t="s">
        <v>48</v>
      </c>
      <c r="B6" s="34" t="s">
        <v>9</v>
      </c>
      <c r="C6" s="35">
        <f>C8+C9+C10</f>
        <v>6528.3159999999998</v>
      </c>
      <c r="D6" s="35">
        <f t="shared" ref="D6:F6" si="0">D8+D9+D10</f>
        <v>6272.9470000000001</v>
      </c>
      <c r="E6" s="35">
        <f t="shared" si="0"/>
        <v>6022.9470000000001</v>
      </c>
      <c r="F6" s="35">
        <f t="shared" si="0"/>
        <v>0</v>
      </c>
      <c r="G6" s="35">
        <v>18824.21</v>
      </c>
    </row>
    <row r="7" spans="1:7" ht="15" x14ac:dyDescent="0.3">
      <c r="A7" s="25" t="s">
        <v>8</v>
      </c>
      <c r="B7" s="12"/>
      <c r="C7" s="24"/>
      <c r="D7" s="24"/>
      <c r="E7" s="24"/>
      <c r="F7" s="11"/>
      <c r="G7" s="24"/>
    </row>
    <row r="8" spans="1:7" ht="26.4" x14ac:dyDescent="0.3">
      <c r="A8" s="32" t="s">
        <v>10</v>
      </c>
      <c r="B8" s="20" t="s">
        <v>17</v>
      </c>
      <c r="C8" s="33">
        <f>C12</f>
        <v>6077.8620499999997</v>
      </c>
      <c r="D8" s="33">
        <f t="shared" ref="D8:F8" si="1">D12</f>
        <v>5840.1139199999998</v>
      </c>
      <c r="E8" s="33">
        <f t="shared" si="1"/>
        <v>5550.1459400000003</v>
      </c>
      <c r="F8" s="33">
        <f t="shared" si="1"/>
        <v>0</v>
      </c>
      <c r="G8" s="33">
        <v>17468.121910000002</v>
      </c>
    </row>
    <row r="9" spans="1:7" ht="26.4" x14ac:dyDescent="0.3">
      <c r="A9" s="32" t="s">
        <v>12</v>
      </c>
      <c r="B9" s="20" t="s">
        <v>17</v>
      </c>
      <c r="C9" s="33">
        <f>C13</f>
        <v>124.03795</v>
      </c>
      <c r="D9" s="33">
        <f t="shared" ref="D9:F9" si="2">D13</f>
        <v>119.18608</v>
      </c>
      <c r="E9" s="33">
        <f t="shared" si="2"/>
        <v>171.65405999999999</v>
      </c>
      <c r="F9" s="33">
        <f t="shared" si="2"/>
        <v>0</v>
      </c>
      <c r="G9" s="33">
        <v>414.87808999999999</v>
      </c>
    </row>
    <row r="10" spans="1:7" ht="26.4" x14ac:dyDescent="0.3">
      <c r="A10" s="32" t="s">
        <v>14</v>
      </c>
      <c r="B10" s="20" t="s">
        <v>17</v>
      </c>
      <c r="C10" s="33">
        <f>C14</f>
        <v>326.416</v>
      </c>
      <c r="D10" s="33">
        <f t="shared" ref="D10:F10" si="3">D14</f>
        <v>313.64699999999999</v>
      </c>
      <c r="E10" s="33">
        <f t="shared" si="3"/>
        <v>301.14699999999999</v>
      </c>
      <c r="F10" s="33">
        <f t="shared" si="3"/>
        <v>0</v>
      </c>
      <c r="G10" s="33">
        <v>941.21</v>
      </c>
    </row>
    <row r="11" spans="1:7" ht="45" customHeight="1" x14ac:dyDescent="0.3">
      <c r="A11" s="32" t="s">
        <v>49</v>
      </c>
      <c r="B11" s="20"/>
      <c r="C11" s="33"/>
      <c r="D11" s="33"/>
      <c r="E11" s="33"/>
      <c r="F11" s="33"/>
      <c r="G11" s="33"/>
    </row>
    <row r="12" spans="1:7" ht="27" customHeight="1" x14ac:dyDescent="0.3">
      <c r="A12" s="32" t="s">
        <v>10</v>
      </c>
      <c r="B12" s="20" t="s">
        <v>17</v>
      </c>
      <c r="C12" s="33">
        <v>6077.8620499999997</v>
      </c>
      <c r="D12" s="33">
        <v>5840.1139199999998</v>
      </c>
      <c r="E12" s="33">
        <v>5550.1459400000003</v>
      </c>
      <c r="F12" s="33">
        <v>0</v>
      </c>
      <c r="G12" s="33">
        <f t="shared" ref="G12:G13" si="4">C12+D12+E12+F12</f>
        <v>17468.121910000002</v>
      </c>
    </row>
    <row r="13" spans="1:7" ht="31.5" customHeight="1" x14ac:dyDescent="0.3">
      <c r="A13" s="32" t="s">
        <v>12</v>
      </c>
      <c r="B13" s="20" t="s">
        <v>17</v>
      </c>
      <c r="C13" s="33">
        <v>124.03795</v>
      </c>
      <c r="D13" s="33">
        <v>119.18608</v>
      </c>
      <c r="E13" s="33">
        <v>171.65405999999999</v>
      </c>
      <c r="F13" s="33">
        <v>0</v>
      </c>
      <c r="G13" s="33">
        <f t="shared" si="4"/>
        <v>414.87808999999999</v>
      </c>
    </row>
    <row r="14" spans="1:7" ht="54" customHeight="1" x14ac:dyDescent="0.3">
      <c r="A14" s="32" t="s">
        <v>14</v>
      </c>
      <c r="B14" s="20" t="s">
        <v>17</v>
      </c>
      <c r="C14" s="33">
        <v>326.416</v>
      </c>
      <c r="D14" s="33">
        <v>313.64699999999999</v>
      </c>
      <c r="E14" s="33">
        <v>301.14699999999999</v>
      </c>
      <c r="F14" s="33">
        <v>0</v>
      </c>
      <c r="G14" s="33">
        <f>C14+D14+E14+F14</f>
        <v>941.21</v>
      </c>
    </row>
  </sheetData>
  <mergeCells count="3">
    <mergeCell ref="A2:G2"/>
    <mergeCell ref="A3:A4"/>
    <mergeCell ref="C3:G3"/>
  </mergeCells>
  <pageMargins left="0.7" right="0.7" top="0.75" bottom="0.75" header="0.3" footer="0.3"/>
  <pageSetup paperSize="9" scale="9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A9" sqref="A9"/>
    </sheetView>
  </sheetViews>
  <sheetFormatPr defaultRowHeight="14.4" x14ac:dyDescent="0.3"/>
  <cols>
    <col min="1" max="1" width="37.33203125" style="1" customWidth="1"/>
    <col min="2" max="2" width="22.6640625" customWidth="1"/>
    <col min="3" max="3" width="19" customWidth="1"/>
    <col min="4" max="4" width="16.109375" customWidth="1"/>
    <col min="8" max="8" width="23.109375" customWidth="1"/>
  </cols>
  <sheetData>
    <row r="1" spans="1:8" ht="57.75" customHeight="1" x14ac:dyDescent="0.3">
      <c r="A1" s="114" t="s">
        <v>51</v>
      </c>
      <c r="B1" s="114"/>
      <c r="C1" s="114"/>
      <c r="D1" s="114"/>
      <c r="E1" s="114"/>
      <c r="F1" s="114"/>
      <c r="G1" s="114"/>
      <c r="H1" s="114"/>
    </row>
    <row r="2" spans="1:8" ht="63" customHeight="1" x14ac:dyDescent="0.3">
      <c r="A2" s="107" t="s">
        <v>44</v>
      </c>
      <c r="B2" s="30" t="s">
        <v>45</v>
      </c>
      <c r="C2" s="108" t="s">
        <v>3</v>
      </c>
      <c r="D2" s="108"/>
      <c r="E2" s="108"/>
      <c r="F2" s="108"/>
      <c r="G2" s="108"/>
      <c r="H2" s="108"/>
    </row>
    <row r="3" spans="1:8" ht="15.6" x14ac:dyDescent="0.3">
      <c r="A3" s="107"/>
      <c r="B3" s="30" t="s">
        <v>2</v>
      </c>
      <c r="C3" s="30">
        <v>2024</v>
      </c>
      <c r="D3" s="30">
        <v>2025</v>
      </c>
      <c r="E3" s="30">
        <v>2026</v>
      </c>
      <c r="F3" s="30">
        <v>2027</v>
      </c>
      <c r="G3" s="30">
        <v>2028</v>
      </c>
      <c r="H3" s="30" t="s">
        <v>4</v>
      </c>
    </row>
    <row r="4" spans="1:8" ht="15.6" x14ac:dyDescent="0.3">
      <c r="A4" s="38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30">
        <v>7</v>
      </c>
      <c r="H4" s="29">
        <v>8</v>
      </c>
    </row>
    <row r="5" spans="1:8" ht="105" x14ac:dyDescent="0.3">
      <c r="A5" s="4" t="s">
        <v>18</v>
      </c>
      <c r="B5" s="78" t="s">
        <v>9</v>
      </c>
      <c r="C5" s="66">
        <f>C7+C8</f>
        <v>20118.660240000001</v>
      </c>
      <c r="D5" s="66">
        <f t="shared" ref="D5:H5" si="0">D7+D8</f>
        <v>17148.306650000002</v>
      </c>
      <c r="E5" s="66">
        <f t="shared" si="0"/>
        <v>0</v>
      </c>
      <c r="F5" s="66">
        <f t="shared" si="0"/>
        <v>0</v>
      </c>
      <c r="G5" s="66">
        <f t="shared" si="0"/>
        <v>0</v>
      </c>
      <c r="H5" s="66">
        <f t="shared" si="0"/>
        <v>37266.966889999996</v>
      </c>
    </row>
    <row r="6" spans="1:8" ht="15" x14ac:dyDescent="0.3">
      <c r="A6" s="5" t="s">
        <v>10</v>
      </c>
      <c r="B6" s="25"/>
      <c r="C6" s="36"/>
      <c r="D6" s="36"/>
      <c r="E6" s="36"/>
      <c r="F6" s="2"/>
      <c r="G6" s="3"/>
      <c r="H6" s="2"/>
    </row>
    <row r="7" spans="1:8" ht="26.4" x14ac:dyDescent="0.3">
      <c r="A7" s="5" t="s">
        <v>12</v>
      </c>
      <c r="B7" s="20" t="s">
        <v>20</v>
      </c>
      <c r="C7" s="2">
        <f>C11</f>
        <v>19143</v>
      </c>
      <c r="D7" s="3">
        <f t="shared" ref="D7:G7" si="1">D11</f>
        <v>16579.7</v>
      </c>
      <c r="E7" s="3">
        <f t="shared" si="1"/>
        <v>0</v>
      </c>
      <c r="F7" s="3">
        <f t="shared" si="1"/>
        <v>0</v>
      </c>
      <c r="G7" s="3">
        <f t="shared" si="1"/>
        <v>0</v>
      </c>
      <c r="H7" s="3">
        <f>C7+D7+E7+F7+G7</f>
        <v>35722.699999999997</v>
      </c>
    </row>
    <row r="8" spans="1:8" ht="26.4" x14ac:dyDescent="0.3">
      <c r="A8" s="5" t="s">
        <v>14</v>
      </c>
      <c r="B8" s="20" t="s">
        <v>21</v>
      </c>
      <c r="C8" s="2">
        <f>C12</f>
        <v>975.66024000000004</v>
      </c>
      <c r="D8" s="3">
        <f t="shared" ref="D8:G8" si="2">D12</f>
        <v>568.60664999999995</v>
      </c>
      <c r="E8" s="3">
        <f t="shared" si="2"/>
        <v>0</v>
      </c>
      <c r="F8" s="3">
        <f t="shared" si="2"/>
        <v>0</v>
      </c>
      <c r="G8" s="3">
        <f t="shared" si="2"/>
        <v>0</v>
      </c>
      <c r="H8" s="3">
        <f>C8+D8+E8+F8+G8</f>
        <v>1544.2668899999999</v>
      </c>
    </row>
    <row r="9" spans="1:8" ht="135" x14ac:dyDescent="0.3">
      <c r="A9" s="4" t="s">
        <v>50</v>
      </c>
      <c r="B9" s="41"/>
      <c r="C9" s="79">
        <f>C11+C12</f>
        <v>20118.660240000001</v>
      </c>
      <c r="D9" s="79">
        <f t="shared" ref="D9:H9" si="3">D11+D12</f>
        <v>17148.306650000002</v>
      </c>
      <c r="E9" s="79">
        <f t="shared" si="3"/>
        <v>0</v>
      </c>
      <c r="F9" s="79">
        <f t="shared" si="3"/>
        <v>0</v>
      </c>
      <c r="G9" s="79">
        <f t="shared" si="3"/>
        <v>0</v>
      </c>
      <c r="H9" s="79">
        <f t="shared" si="3"/>
        <v>37266.966889999996</v>
      </c>
    </row>
    <row r="10" spans="1:8" ht="15" x14ac:dyDescent="0.3">
      <c r="A10" s="5" t="s">
        <v>10</v>
      </c>
      <c r="B10" s="25" t="s">
        <v>19</v>
      </c>
      <c r="C10" s="36">
        <v>0</v>
      </c>
      <c r="D10" s="36">
        <v>0</v>
      </c>
      <c r="E10" s="36">
        <v>0</v>
      </c>
      <c r="F10" s="2">
        <v>0</v>
      </c>
      <c r="G10" s="3">
        <v>0</v>
      </c>
      <c r="H10" s="2">
        <v>0</v>
      </c>
    </row>
    <row r="11" spans="1:8" ht="26.4" x14ac:dyDescent="0.3">
      <c r="A11" s="5" t="s">
        <v>12</v>
      </c>
      <c r="B11" s="20" t="s">
        <v>20</v>
      </c>
      <c r="C11" s="2">
        <v>19143</v>
      </c>
      <c r="D11" s="2">
        <v>16579.7</v>
      </c>
      <c r="E11" s="2">
        <v>0</v>
      </c>
      <c r="F11" s="2">
        <v>0</v>
      </c>
      <c r="G11" s="3">
        <v>0</v>
      </c>
      <c r="H11" s="3">
        <f>C11+D11+E11+F11+G11</f>
        <v>35722.699999999997</v>
      </c>
    </row>
    <row r="12" spans="1:8" ht="26.4" x14ac:dyDescent="0.3">
      <c r="A12" s="5" t="s">
        <v>14</v>
      </c>
      <c r="B12" s="20" t="s">
        <v>21</v>
      </c>
      <c r="C12" s="2">
        <v>975.66024000000004</v>
      </c>
      <c r="D12" s="2">
        <v>568.60664999999995</v>
      </c>
      <c r="E12" s="2">
        <v>0</v>
      </c>
      <c r="F12" s="2">
        <v>0</v>
      </c>
      <c r="G12" s="3">
        <v>0</v>
      </c>
      <c r="H12" s="2">
        <f>C12+D12+E12+F12+G12</f>
        <v>1544.2668899999999</v>
      </c>
    </row>
  </sheetData>
  <mergeCells count="3">
    <mergeCell ref="A1:H1"/>
    <mergeCell ref="A2:A3"/>
    <mergeCell ref="C2:H2"/>
  </mergeCells>
  <pageMargins left="0.7" right="0.7" top="0.75" bottom="0.75" header="0.3" footer="0.3"/>
  <pageSetup paperSize="9" scale="9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M6" sqref="L6:M6"/>
    </sheetView>
  </sheetViews>
  <sheetFormatPr defaultRowHeight="14.4" x14ac:dyDescent="0.3"/>
  <cols>
    <col min="1" max="1" width="28.33203125" style="1" customWidth="1"/>
    <col min="2" max="2" width="16.33203125" customWidth="1"/>
    <col min="3" max="4" width="12.44140625" bestFit="1" customWidth="1"/>
    <col min="5" max="7" width="9.33203125" bestFit="1" customWidth="1"/>
    <col min="8" max="8" width="13.6640625" bestFit="1" customWidth="1"/>
  </cols>
  <sheetData>
    <row r="1" spans="1:8" x14ac:dyDescent="0.3">
      <c r="A1" s="44"/>
      <c r="B1" s="42"/>
      <c r="C1" s="42"/>
      <c r="D1" s="42"/>
      <c r="E1" s="42"/>
      <c r="F1" s="42"/>
      <c r="G1" s="42"/>
      <c r="H1" s="42"/>
    </row>
    <row r="2" spans="1:8" ht="49.5" customHeight="1" x14ac:dyDescent="0.3">
      <c r="A2" s="115" t="s">
        <v>54</v>
      </c>
      <c r="B2" s="115"/>
      <c r="C2" s="115"/>
      <c r="D2" s="115"/>
      <c r="E2" s="115"/>
      <c r="F2" s="115"/>
      <c r="G2" s="115"/>
      <c r="H2" s="115"/>
    </row>
    <row r="3" spans="1:8" ht="63.75" customHeight="1" x14ac:dyDescent="0.3">
      <c r="A3" s="107" t="s">
        <v>44</v>
      </c>
      <c r="B3" s="39" t="s">
        <v>45</v>
      </c>
      <c r="C3" s="108" t="s">
        <v>3</v>
      </c>
      <c r="D3" s="108"/>
      <c r="E3" s="108"/>
      <c r="F3" s="108"/>
      <c r="G3" s="108"/>
      <c r="H3" s="108"/>
    </row>
    <row r="4" spans="1:8" ht="15.6" x14ac:dyDescent="0.3">
      <c r="A4" s="107"/>
      <c r="B4" s="39" t="s">
        <v>2</v>
      </c>
      <c r="C4" s="39">
        <v>2024</v>
      </c>
      <c r="D4" s="39">
        <v>2025</v>
      </c>
      <c r="E4" s="39">
        <v>2026</v>
      </c>
      <c r="F4" s="39">
        <v>2027</v>
      </c>
      <c r="G4" s="39">
        <v>2028</v>
      </c>
      <c r="H4" s="39" t="s">
        <v>4</v>
      </c>
    </row>
    <row r="5" spans="1:8" ht="15.6" x14ac:dyDescent="0.3">
      <c r="A5" s="38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8</v>
      </c>
      <c r="H5" s="39">
        <v>9</v>
      </c>
    </row>
    <row r="6" spans="1:8" ht="135" x14ac:dyDescent="0.3">
      <c r="A6" s="4" t="s">
        <v>52</v>
      </c>
      <c r="B6" s="12" t="s">
        <v>9</v>
      </c>
      <c r="C6" s="80">
        <f>C7</f>
        <v>3924.5949000000001</v>
      </c>
      <c r="D6" s="80">
        <f t="shared" ref="D6:H6" si="0">D7</f>
        <v>7946.8939300000002</v>
      </c>
      <c r="E6" s="80">
        <f t="shared" si="0"/>
        <v>0</v>
      </c>
      <c r="F6" s="80">
        <f t="shared" si="0"/>
        <v>0</v>
      </c>
      <c r="G6" s="80">
        <f t="shared" si="0"/>
        <v>0</v>
      </c>
      <c r="H6" s="80">
        <f t="shared" si="0"/>
        <v>11871.48883</v>
      </c>
    </row>
    <row r="7" spans="1:8" ht="30" x14ac:dyDescent="0.3">
      <c r="A7" s="5" t="s">
        <v>14</v>
      </c>
      <c r="B7" s="15" t="s">
        <v>23</v>
      </c>
      <c r="C7" s="78">
        <f>C9</f>
        <v>3924.5949000000001</v>
      </c>
      <c r="D7" s="78">
        <f t="shared" ref="D7:G7" si="1">D9</f>
        <v>7946.8939300000002</v>
      </c>
      <c r="E7" s="78">
        <f t="shared" si="1"/>
        <v>0</v>
      </c>
      <c r="F7" s="78">
        <f t="shared" si="1"/>
        <v>0</v>
      </c>
      <c r="G7" s="78">
        <f t="shared" si="1"/>
        <v>0</v>
      </c>
      <c r="H7" s="78">
        <v>11871.48883</v>
      </c>
    </row>
    <row r="8" spans="1:8" ht="45" x14ac:dyDescent="0.3">
      <c r="A8" s="5" t="s">
        <v>53</v>
      </c>
      <c r="B8" s="15"/>
      <c r="C8" s="78"/>
      <c r="D8" s="78"/>
      <c r="E8" s="78"/>
      <c r="F8" s="78"/>
      <c r="G8" s="78"/>
      <c r="H8" s="78"/>
    </row>
    <row r="9" spans="1:8" ht="30" x14ac:dyDescent="0.3">
      <c r="A9" s="5" t="s">
        <v>14</v>
      </c>
      <c r="B9" s="15" t="s">
        <v>23</v>
      </c>
      <c r="C9" s="78">
        <v>3924.5949000000001</v>
      </c>
      <c r="D9" s="78">
        <v>7946.8939300000002</v>
      </c>
      <c r="E9" s="78">
        <v>0</v>
      </c>
      <c r="F9" s="78">
        <v>0</v>
      </c>
      <c r="G9" s="78">
        <v>0</v>
      </c>
      <c r="H9" s="78">
        <f>C9+D9+E9+F9+G9</f>
        <v>11871.48883</v>
      </c>
    </row>
    <row r="10" spans="1:8" x14ac:dyDescent="0.3">
      <c r="A10" s="43"/>
    </row>
    <row r="11" spans="1:8" x14ac:dyDescent="0.3">
      <c r="A11" s="43"/>
    </row>
  </sheetData>
  <mergeCells count="3">
    <mergeCell ref="A3:A4"/>
    <mergeCell ref="C3:H3"/>
    <mergeCell ref="A2:H2"/>
  </mergeCells>
  <pageMargins left="0.7" right="0.7" top="0.75" bottom="0.75" header="0.3" footer="0.3"/>
  <pageSetup paperSize="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A3" sqref="A3"/>
    </sheetView>
  </sheetViews>
  <sheetFormatPr defaultRowHeight="14.4" x14ac:dyDescent="0.3"/>
  <cols>
    <col min="1" max="1" width="60.6640625" style="65" customWidth="1"/>
    <col min="2" max="2" width="25" style="96" customWidth="1"/>
    <col min="3" max="3" width="12.44140625" bestFit="1" customWidth="1"/>
    <col min="4" max="4" width="14.88671875" customWidth="1"/>
    <col min="5" max="6" width="12.44140625" bestFit="1" customWidth="1"/>
    <col min="7" max="7" width="13.44140625" customWidth="1"/>
    <col min="8" max="8" width="23" customWidth="1"/>
  </cols>
  <sheetData>
    <row r="1" spans="1:8" ht="17.399999999999999" x14ac:dyDescent="0.3">
      <c r="A1" s="106" t="s">
        <v>77</v>
      </c>
      <c r="B1" s="118"/>
      <c r="C1" s="118"/>
      <c r="D1" s="118"/>
      <c r="E1" s="118"/>
      <c r="F1" s="118"/>
      <c r="G1" s="118"/>
      <c r="H1" s="118"/>
    </row>
    <row r="2" spans="1:8" ht="33" customHeight="1" x14ac:dyDescent="0.3">
      <c r="A2" s="63" t="s">
        <v>55</v>
      </c>
      <c r="B2" s="49" t="s">
        <v>45</v>
      </c>
      <c r="C2" s="121" t="s">
        <v>57</v>
      </c>
      <c r="D2" s="121"/>
      <c r="E2" s="121"/>
      <c r="F2" s="121"/>
      <c r="G2" s="121"/>
      <c r="H2" s="121"/>
    </row>
    <row r="3" spans="1:8" ht="26.25" customHeight="1" x14ac:dyDescent="0.3">
      <c r="A3" s="100" t="s">
        <v>56</v>
      </c>
      <c r="B3" s="49" t="s">
        <v>2</v>
      </c>
      <c r="C3" s="121" t="s">
        <v>58</v>
      </c>
      <c r="D3" s="121"/>
      <c r="E3" s="121"/>
      <c r="F3" s="121"/>
      <c r="G3" s="121"/>
      <c r="H3" s="121"/>
    </row>
    <row r="4" spans="1:8" ht="15.6" x14ac:dyDescent="0.3">
      <c r="A4" s="64"/>
      <c r="B4" s="95"/>
      <c r="C4" s="47">
        <v>2024</v>
      </c>
      <c r="D4" s="48">
        <v>2025</v>
      </c>
      <c r="E4" s="48">
        <v>2026</v>
      </c>
      <c r="F4" s="48">
        <v>2027</v>
      </c>
      <c r="G4" s="48">
        <v>2028</v>
      </c>
      <c r="H4" s="48" t="s">
        <v>4</v>
      </c>
    </row>
    <row r="5" spans="1:8" ht="15.6" x14ac:dyDescent="0.3">
      <c r="A5" s="94">
        <v>1</v>
      </c>
      <c r="B5" s="49">
        <v>2</v>
      </c>
      <c r="C5" s="47">
        <v>3</v>
      </c>
      <c r="D5" s="48">
        <v>4</v>
      </c>
      <c r="E5" s="48">
        <v>5</v>
      </c>
      <c r="F5" s="48">
        <v>6</v>
      </c>
      <c r="G5" s="48">
        <v>7</v>
      </c>
      <c r="H5" s="48">
        <v>8</v>
      </c>
    </row>
    <row r="6" spans="1:8" ht="32.4" x14ac:dyDescent="0.3">
      <c r="A6" s="97" t="s">
        <v>76</v>
      </c>
      <c r="B6" s="13"/>
      <c r="C6" s="62">
        <f>C34+C7</f>
        <v>5365.3881799999999</v>
      </c>
      <c r="D6" s="62">
        <f t="shared" ref="D6:G6" si="0">D34+D7</f>
        <v>13161.494769999999</v>
      </c>
      <c r="E6" s="62">
        <f t="shared" si="0"/>
        <v>5837</v>
      </c>
      <c r="F6" s="62">
        <f t="shared" si="0"/>
        <v>5800</v>
      </c>
      <c r="G6" s="62">
        <f t="shared" si="0"/>
        <v>3986</v>
      </c>
      <c r="H6" s="66">
        <f>H34+H7</f>
        <v>34149.882949999999</v>
      </c>
    </row>
    <row r="7" spans="1:8" ht="46.5" customHeight="1" x14ac:dyDescent="0.3">
      <c r="A7" s="98" t="s">
        <v>93</v>
      </c>
      <c r="B7" s="13"/>
      <c r="C7" s="61">
        <f>C8</f>
        <v>3937.6038099999996</v>
      </c>
      <c r="D7" s="61">
        <f t="shared" ref="D7:H7" si="1">D8</f>
        <v>8587.7253899999996</v>
      </c>
      <c r="E7" s="61">
        <f t="shared" si="1"/>
        <v>2302</v>
      </c>
      <c r="F7" s="61">
        <f t="shared" si="1"/>
        <v>1502</v>
      </c>
      <c r="G7" s="60">
        <f t="shared" si="1"/>
        <v>1502</v>
      </c>
      <c r="H7" s="61">
        <f t="shared" si="1"/>
        <v>17831.3292</v>
      </c>
    </row>
    <row r="8" spans="1:8" ht="27.75" customHeight="1" x14ac:dyDescent="0.3">
      <c r="A8" s="98" t="s">
        <v>14</v>
      </c>
      <c r="B8" s="49"/>
      <c r="C8" s="61">
        <f>C11+C13+C15+C17+C19+C21+C23+C25+C27+C29+C31+C33</f>
        <v>3937.6038099999996</v>
      </c>
      <c r="D8" s="61">
        <f t="shared" ref="D8:G8" si="2">D11+D13+D15+D17+D19+D21+D23+D25+D27+D29+D31+D33</f>
        <v>8587.7253899999996</v>
      </c>
      <c r="E8" s="61">
        <f t="shared" si="2"/>
        <v>2302</v>
      </c>
      <c r="F8" s="61">
        <f t="shared" si="2"/>
        <v>1502</v>
      </c>
      <c r="G8" s="61">
        <f t="shared" si="2"/>
        <v>1502</v>
      </c>
      <c r="H8" s="58">
        <f>C8+D8+E8+F8+G8</f>
        <v>17831.3292</v>
      </c>
    </row>
    <row r="9" spans="1:8" ht="15.6" x14ac:dyDescent="0.3">
      <c r="A9" s="98" t="s">
        <v>59</v>
      </c>
      <c r="B9" s="56"/>
      <c r="C9" s="116"/>
      <c r="D9" s="116"/>
      <c r="E9" s="116"/>
      <c r="F9" s="116"/>
      <c r="G9" s="119"/>
      <c r="H9" s="117"/>
    </row>
    <row r="10" spans="1:8" ht="15.6" x14ac:dyDescent="0.3">
      <c r="A10" s="98" t="s">
        <v>8</v>
      </c>
      <c r="B10" s="57"/>
      <c r="C10" s="116"/>
      <c r="D10" s="116"/>
      <c r="E10" s="116"/>
      <c r="F10" s="116"/>
      <c r="G10" s="120"/>
      <c r="H10" s="117"/>
    </row>
    <row r="11" spans="1:8" ht="15.6" x14ac:dyDescent="0.3">
      <c r="A11" s="99" t="s">
        <v>14</v>
      </c>
      <c r="B11" s="50" t="s">
        <v>25</v>
      </c>
      <c r="C11" s="52">
        <v>1250</v>
      </c>
      <c r="D11" s="9">
        <v>1250</v>
      </c>
      <c r="E11" s="9">
        <v>1250</v>
      </c>
      <c r="F11" s="9">
        <v>1250</v>
      </c>
      <c r="G11" s="9">
        <v>1250</v>
      </c>
      <c r="H11" s="9">
        <f>C11+D11+E11+F11+G11</f>
        <v>6250</v>
      </c>
    </row>
    <row r="12" spans="1:8" ht="31.2" x14ac:dyDescent="0.3">
      <c r="A12" s="98" t="s">
        <v>60</v>
      </c>
      <c r="B12" s="50"/>
      <c r="C12" s="7"/>
      <c r="D12" s="9"/>
      <c r="E12" s="9"/>
      <c r="F12" s="9"/>
      <c r="G12" s="9"/>
      <c r="H12" s="9"/>
    </row>
    <row r="13" spans="1:8" ht="15.6" x14ac:dyDescent="0.3">
      <c r="A13" s="99" t="s">
        <v>14</v>
      </c>
      <c r="B13" s="50" t="s">
        <v>61</v>
      </c>
      <c r="C13" s="9">
        <v>143.28</v>
      </c>
      <c r="D13" s="9">
        <v>210</v>
      </c>
      <c r="E13" s="9">
        <v>252</v>
      </c>
      <c r="F13" s="9">
        <v>252</v>
      </c>
      <c r="G13" s="9">
        <v>252</v>
      </c>
      <c r="H13" s="9">
        <f>C13+D13+E13+F13+G13</f>
        <v>1109.28</v>
      </c>
    </row>
    <row r="14" spans="1:8" ht="31.2" x14ac:dyDescent="0.3">
      <c r="A14" s="98" t="s">
        <v>62</v>
      </c>
      <c r="B14" s="50"/>
      <c r="C14" s="30"/>
      <c r="D14" s="30"/>
      <c r="E14" s="30"/>
      <c r="F14" s="30"/>
      <c r="G14" s="30"/>
      <c r="H14" s="7"/>
    </row>
    <row r="15" spans="1:8" ht="15.6" x14ac:dyDescent="0.3">
      <c r="A15" s="99" t="s">
        <v>14</v>
      </c>
      <c r="B15" s="50" t="s">
        <v>27</v>
      </c>
      <c r="C15" s="9">
        <v>2224.3238099999999</v>
      </c>
      <c r="D15" s="9">
        <v>0</v>
      </c>
      <c r="E15" s="9">
        <v>0</v>
      </c>
      <c r="F15" s="9">
        <v>0</v>
      </c>
      <c r="G15" s="9">
        <v>0</v>
      </c>
      <c r="H15" s="9">
        <v>2224.3238099999999</v>
      </c>
    </row>
    <row r="16" spans="1:8" ht="31.2" x14ac:dyDescent="0.3">
      <c r="A16" s="98" t="s">
        <v>63</v>
      </c>
      <c r="B16" s="50"/>
      <c r="C16" s="30"/>
      <c r="D16" s="48"/>
      <c r="E16" s="48"/>
      <c r="F16" s="48"/>
      <c r="G16" s="48"/>
      <c r="H16" s="9"/>
    </row>
    <row r="17" spans="1:8" ht="15.6" x14ac:dyDescent="0.3">
      <c r="A17" s="99" t="s">
        <v>14</v>
      </c>
      <c r="B17" s="50" t="s">
        <v>28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>C17+D17+E17+F17+G17</f>
        <v>0</v>
      </c>
    </row>
    <row r="18" spans="1:8" ht="31.2" x14ac:dyDescent="0.3">
      <c r="A18" s="98" t="s">
        <v>64</v>
      </c>
      <c r="B18" s="50"/>
      <c r="C18" s="30"/>
      <c r="D18" s="48"/>
      <c r="E18" s="48"/>
      <c r="F18" s="48"/>
      <c r="G18" s="48"/>
      <c r="H18" s="9"/>
    </row>
    <row r="19" spans="1:8" ht="15.6" x14ac:dyDescent="0.3">
      <c r="A19" s="99" t="s">
        <v>14</v>
      </c>
      <c r="B19" s="50" t="s">
        <v>30</v>
      </c>
      <c r="C19" s="9">
        <v>0</v>
      </c>
      <c r="D19" s="9">
        <v>503.85284000000001</v>
      </c>
      <c r="E19" s="9">
        <v>0</v>
      </c>
      <c r="F19" s="9">
        <v>0</v>
      </c>
      <c r="G19" s="9">
        <v>0</v>
      </c>
      <c r="H19" s="9">
        <v>503.85284000000001</v>
      </c>
    </row>
    <row r="20" spans="1:8" ht="78" x14ac:dyDescent="0.3">
      <c r="A20" s="98" t="s">
        <v>65</v>
      </c>
      <c r="B20" s="50"/>
      <c r="C20" s="30"/>
      <c r="D20" s="48"/>
      <c r="E20" s="48"/>
      <c r="F20" s="48"/>
      <c r="G20" s="48"/>
      <c r="H20" s="9"/>
    </row>
    <row r="21" spans="1:8" ht="15.6" x14ac:dyDescent="0.3">
      <c r="A21" s="99" t="s">
        <v>14</v>
      </c>
      <c r="B21" s="50" t="s">
        <v>33</v>
      </c>
      <c r="C21" s="9">
        <v>0</v>
      </c>
      <c r="D21" s="9">
        <v>470.4128</v>
      </c>
      <c r="E21" s="9">
        <v>0</v>
      </c>
      <c r="F21" s="9">
        <v>0</v>
      </c>
      <c r="G21" s="9">
        <v>0</v>
      </c>
      <c r="H21" s="9">
        <f>C21+D21+E21+F21+G21</f>
        <v>470.4128</v>
      </c>
    </row>
    <row r="22" spans="1:8" ht="76.5" customHeight="1" x14ac:dyDescent="0.3">
      <c r="A22" s="98" t="s">
        <v>66</v>
      </c>
      <c r="B22" s="50"/>
      <c r="C22" s="30"/>
      <c r="D22" s="48"/>
      <c r="E22" s="48"/>
      <c r="F22" s="48"/>
      <c r="G22" s="48"/>
      <c r="H22" s="9"/>
    </row>
    <row r="23" spans="1:8" ht="15.6" x14ac:dyDescent="0.3">
      <c r="A23" s="99" t="s">
        <v>14</v>
      </c>
      <c r="B23" s="50" t="s">
        <v>34</v>
      </c>
      <c r="C23" s="9">
        <v>320</v>
      </c>
      <c r="D23" s="9">
        <v>5191.2357000000002</v>
      </c>
      <c r="E23" s="9">
        <v>0</v>
      </c>
      <c r="F23" s="9">
        <v>0</v>
      </c>
      <c r="G23" s="9">
        <v>0</v>
      </c>
      <c r="H23" s="9">
        <f>C23+D23+E23+F23+G23</f>
        <v>5511.2357000000002</v>
      </c>
    </row>
    <row r="24" spans="1:8" ht="31.2" x14ac:dyDescent="0.3">
      <c r="A24" s="98" t="s">
        <v>67</v>
      </c>
      <c r="B24" s="50"/>
      <c r="C24" s="53"/>
      <c r="D24" s="54"/>
      <c r="E24" s="54"/>
      <c r="F24" s="54"/>
      <c r="G24" s="54"/>
      <c r="H24" s="14"/>
    </row>
    <row r="25" spans="1:8" ht="15.6" x14ac:dyDescent="0.3">
      <c r="A25" s="99" t="s">
        <v>14</v>
      </c>
      <c r="B25" s="50" t="s">
        <v>68</v>
      </c>
      <c r="C25" s="9">
        <v>0</v>
      </c>
      <c r="D25" s="9">
        <v>500</v>
      </c>
      <c r="E25" s="9">
        <v>500</v>
      </c>
      <c r="F25" s="9">
        <v>0</v>
      </c>
      <c r="G25" s="9">
        <v>0</v>
      </c>
      <c r="H25" s="9">
        <f>C25+D25+E25+F25+G25</f>
        <v>1000</v>
      </c>
    </row>
    <row r="26" spans="1:8" ht="31.2" x14ac:dyDescent="0.3">
      <c r="A26" s="98" t="s">
        <v>69</v>
      </c>
      <c r="B26" s="50"/>
      <c r="C26" s="55"/>
      <c r="D26" s="55"/>
      <c r="E26" s="55"/>
      <c r="F26" s="55"/>
      <c r="G26" s="55"/>
      <c r="H26" s="9"/>
    </row>
    <row r="27" spans="1:8" ht="15.6" x14ac:dyDescent="0.3">
      <c r="A27" s="99" t="s">
        <v>14</v>
      </c>
      <c r="B27" s="50" t="s">
        <v>35</v>
      </c>
      <c r="C27" s="9">
        <v>0</v>
      </c>
      <c r="D27" s="9">
        <v>62.224049999999998</v>
      </c>
      <c r="E27" s="9">
        <v>0</v>
      </c>
      <c r="F27" s="9">
        <v>0</v>
      </c>
      <c r="G27" s="9">
        <v>0</v>
      </c>
      <c r="H27" s="9">
        <f>C27+D27+E27+F27+G27</f>
        <v>62.224049999999998</v>
      </c>
    </row>
    <row r="28" spans="1:8" ht="15.6" x14ac:dyDescent="0.3">
      <c r="A28" s="98" t="s">
        <v>70</v>
      </c>
      <c r="B28" s="50"/>
      <c r="C28" s="7"/>
      <c r="D28" s="9"/>
      <c r="E28" s="9"/>
      <c r="F28" s="9"/>
      <c r="G28" s="9"/>
      <c r="H28" s="9"/>
    </row>
    <row r="29" spans="1:8" ht="15.6" x14ac:dyDescent="0.3">
      <c r="A29" s="99" t="s">
        <v>14</v>
      </c>
      <c r="B29" s="50" t="s">
        <v>32</v>
      </c>
      <c r="C29" s="9">
        <v>0</v>
      </c>
      <c r="D29" s="9">
        <v>100</v>
      </c>
      <c r="E29" s="9">
        <v>0</v>
      </c>
      <c r="F29" s="9">
        <v>0</v>
      </c>
      <c r="G29" s="9">
        <v>0</v>
      </c>
      <c r="H29" s="9">
        <f>C29+D29+E29+F29+G29</f>
        <v>100</v>
      </c>
    </row>
    <row r="30" spans="1:8" ht="31.2" x14ac:dyDescent="0.3">
      <c r="A30" s="98" t="s">
        <v>94</v>
      </c>
      <c r="B30" s="50"/>
      <c r="C30" s="51"/>
      <c r="D30" s="8"/>
      <c r="E30" s="8"/>
      <c r="F30" s="8"/>
      <c r="G30" s="8"/>
      <c r="H30" s="9"/>
    </row>
    <row r="31" spans="1:8" ht="15.6" x14ac:dyDescent="0.3">
      <c r="A31" s="99" t="s">
        <v>14</v>
      </c>
      <c r="B31" s="50" t="s">
        <v>37</v>
      </c>
      <c r="C31" s="9">
        <v>0</v>
      </c>
      <c r="D31" s="9">
        <v>300</v>
      </c>
      <c r="E31" s="9">
        <v>0</v>
      </c>
      <c r="F31" s="9">
        <v>0</v>
      </c>
      <c r="G31" s="9">
        <v>0</v>
      </c>
      <c r="H31" s="9">
        <f>C31+D31+E31+F31+G31</f>
        <v>300</v>
      </c>
    </row>
    <row r="32" spans="1:8" ht="46.8" x14ac:dyDescent="0.3">
      <c r="A32" s="98" t="s">
        <v>88</v>
      </c>
      <c r="B32" s="50"/>
      <c r="C32" s="49"/>
      <c r="D32" s="49"/>
      <c r="E32" s="49"/>
      <c r="F32" s="49"/>
      <c r="G32" s="49"/>
      <c r="H32" s="49"/>
    </row>
    <row r="33" spans="1:11" ht="15.6" x14ac:dyDescent="0.3">
      <c r="A33" s="99" t="s">
        <v>14</v>
      </c>
      <c r="B33" s="50" t="s">
        <v>89</v>
      </c>
      <c r="C33" s="49">
        <v>0</v>
      </c>
      <c r="D33" s="49">
        <v>0</v>
      </c>
      <c r="E33" s="49">
        <v>300</v>
      </c>
      <c r="F33" s="49">
        <v>0</v>
      </c>
      <c r="G33" s="49">
        <v>0</v>
      </c>
      <c r="H33" s="49">
        <f>C33+D33+E33+F33+G33</f>
        <v>300</v>
      </c>
    </row>
    <row r="34" spans="1:11" ht="31.2" x14ac:dyDescent="0.3">
      <c r="A34" s="98" t="s">
        <v>71</v>
      </c>
      <c r="B34" s="22"/>
      <c r="C34" s="59">
        <f>C35</f>
        <v>1427.7843700000001</v>
      </c>
      <c r="D34" s="59">
        <f t="shared" ref="D34:H34" si="3">D35</f>
        <v>4573.7693799999997</v>
      </c>
      <c r="E34" s="59">
        <f t="shared" si="3"/>
        <v>3535</v>
      </c>
      <c r="F34" s="59">
        <f t="shared" si="3"/>
        <v>4298</v>
      </c>
      <c r="G34" s="59">
        <f t="shared" si="3"/>
        <v>2484</v>
      </c>
      <c r="H34" s="59">
        <f t="shared" si="3"/>
        <v>16318.553749999999</v>
      </c>
    </row>
    <row r="35" spans="1:11" ht="15.6" x14ac:dyDescent="0.3">
      <c r="A35" s="99" t="s">
        <v>14</v>
      </c>
      <c r="B35" s="50"/>
      <c r="C35" s="58">
        <f>C37+C39+C41</f>
        <v>1427.7843700000001</v>
      </c>
      <c r="D35" s="58">
        <f t="shared" ref="D35:F35" si="4">D37+D39+D41</f>
        <v>4573.7693799999997</v>
      </c>
      <c r="E35" s="58">
        <f t="shared" si="4"/>
        <v>3535</v>
      </c>
      <c r="F35" s="58">
        <f t="shared" si="4"/>
        <v>4298</v>
      </c>
      <c r="G35" s="58">
        <v>2484</v>
      </c>
      <c r="H35" s="9">
        <f>C35+D35+E35+F35+G35</f>
        <v>16318.553749999999</v>
      </c>
    </row>
    <row r="36" spans="1:11" ht="31.2" x14ac:dyDescent="0.3">
      <c r="A36" s="98" t="s">
        <v>72</v>
      </c>
      <c r="B36" s="50"/>
      <c r="C36" s="30"/>
      <c r="D36" s="48"/>
      <c r="E36" s="48"/>
      <c r="F36" s="48"/>
      <c r="G36" s="48"/>
      <c r="H36" s="9"/>
    </row>
    <row r="37" spans="1:11" ht="15.6" x14ac:dyDescent="0.3">
      <c r="A37" s="99" t="s">
        <v>14</v>
      </c>
      <c r="B37" s="50" t="s">
        <v>73</v>
      </c>
      <c r="C37" s="58">
        <v>1427.7843700000001</v>
      </c>
      <c r="D37" s="58">
        <v>2228.22372</v>
      </c>
      <c r="E37" s="9">
        <v>3535</v>
      </c>
      <c r="F37" s="9">
        <v>4298</v>
      </c>
      <c r="G37" s="9">
        <v>0</v>
      </c>
      <c r="H37" s="9">
        <f>C37+D37+E37+F37+G37</f>
        <v>11489.008089999999</v>
      </c>
    </row>
    <row r="38" spans="1:11" ht="31.2" x14ac:dyDescent="0.3">
      <c r="A38" s="98" t="s">
        <v>74</v>
      </c>
      <c r="B38" s="22"/>
      <c r="C38" s="9"/>
      <c r="D38" s="9"/>
      <c r="E38" s="9"/>
      <c r="F38" s="9"/>
      <c r="G38" s="9"/>
      <c r="H38" s="9"/>
    </row>
    <row r="39" spans="1:11" ht="15.6" x14ac:dyDescent="0.3">
      <c r="A39" s="99" t="s">
        <v>14</v>
      </c>
      <c r="B39" s="50" t="s">
        <v>36</v>
      </c>
      <c r="C39" s="9">
        <v>0</v>
      </c>
      <c r="D39" s="58">
        <v>806.39822000000004</v>
      </c>
      <c r="E39" s="9">
        <v>0</v>
      </c>
      <c r="F39" s="9">
        <v>0</v>
      </c>
      <c r="G39" s="9">
        <v>0</v>
      </c>
      <c r="H39" s="9">
        <f>C39+D39+E39+F39+G39</f>
        <v>806.39822000000004</v>
      </c>
    </row>
    <row r="40" spans="1:11" ht="46.8" x14ac:dyDescent="0.3">
      <c r="A40" s="98" t="s">
        <v>75</v>
      </c>
      <c r="B40" s="50"/>
      <c r="C40" s="55"/>
      <c r="D40" s="55"/>
      <c r="E40" s="55"/>
      <c r="F40" s="55"/>
      <c r="G40" s="55"/>
      <c r="H40" s="9"/>
      <c r="K40" t="s">
        <v>78</v>
      </c>
    </row>
    <row r="41" spans="1:11" ht="15.6" x14ac:dyDescent="0.3">
      <c r="A41" s="98" t="s">
        <v>14</v>
      </c>
      <c r="B41" s="50" t="s">
        <v>38</v>
      </c>
      <c r="C41" s="9">
        <v>0</v>
      </c>
      <c r="D41" s="58">
        <v>1539.14744</v>
      </c>
      <c r="E41" s="9">
        <v>0</v>
      </c>
      <c r="F41" s="9">
        <v>0</v>
      </c>
      <c r="G41" s="9">
        <v>0</v>
      </c>
      <c r="H41" s="9">
        <f>C41+D41+E41+G3</f>
        <v>1539.14744</v>
      </c>
    </row>
  </sheetData>
  <mergeCells count="9">
    <mergeCell ref="F9:F10"/>
    <mergeCell ref="H9:H10"/>
    <mergeCell ref="A1:H1"/>
    <mergeCell ref="G9:G10"/>
    <mergeCell ref="C9:C10"/>
    <mergeCell ref="D9:D10"/>
    <mergeCell ref="E9:E10"/>
    <mergeCell ref="C2:H2"/>
    <mergeCell ref="C3:H3"/>
  </mergeCells>
  <pageMargins left="0.7" right="0.7" top="0.75" bottom="0.75" header="0.3" footer="0.3"/>
  <pageSetup paperSize="9" scale="64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workbookViewId="0">
      <selection activeCell="A2" sqref="A2:H2"/>
    </sheetView>
  </sheetViews>
  <sheetFormatPr defaultRowHeight="14.4" x14ac:dyDescent="0.3"/>
  <cols>
    <col min="1" max="1" width="40.109375" style="1" customWidth="1"/>
    <col min="2" max="2" width="22.44140625" customWidth="1"/>
    <col min="3" max="3" width="13.33203125" customWidth="1"/>
    <col min="4" max="4" width="13.6640625" bestFit="1" customWidth="1"/>
    <col min="5" max="5" width="17.6640625" customWidth="1"/>
    <col min="6" max="6" width="17.5546875" customWidth="1"/>
    <col min="7" max="7" width="14.33203125" customWidth="1"/>
    <col min="8" max="8" width="15.88671875" customWidth="1"/>
  </cols>
  <sheetData>
    <row r="2" spans="1:8" ht="17.399999999999999" x14ac:dyDescent="0.3">
      <c r="A2" s="122" t="s">
        <v>86</v>
      </c>
      <c r="B2" s="122"/>
      <c r="C2" s="122"/>
      <c r="D2" s="122"/>
      <c r="E2" s="122"/>
      <c r="F2" s="122"/>
      <c r="G2" s="122"/>
      <c r="H2" s="122"/>
    </row>
    <row r="3" spans="1:8" ht="36.75" customHeight="1" x14ac:dyDescent="0.3">
      <c r="A3" s="75" t="s">
        <v>79</v>
      </c>
      <c r="B3" s="76" t="s">
        <v>1</v>
      </c>
      <c r="C3" s="123" t="s">
        <v>57</v>
      </c>
      <c r="D3" s="123"/>
      <c r="E3" s="123"/>
      <c r="F3" s="123"/>
      <c r="G3" s="123"/>
      <c r="H3" s="123"/>
    </row>
    <row r="4" spans="1:8" ht="21" customHeight="1" x14ac:dyDescent="0.3">
      <c r="A4" s="68" t="s">
        <v>80</v>
      </c>
      <c r="B4" s="7" t="s">
        <v>2</v>
      </c>
      <c r="C4" s="117" t="s">
        <v>81</v>
      </c>
      <c r="D4" s="117"/>
      <c r="E4" s="117"/>
      <c r="F4" s="117"/>
      <c r="G4" s="117"/>
      <c r="H4" s="117"/>
    </row>
    <row r="5" spans="1:8" x14ac:dyDescent="0.3">
      <c r="A5" s="45"/>
      <c r="B5" s="46"/>
      <c r="C5" s="7">
        <v>2024</v>
      </c>
      <c r="D5" s="7">
        <v>2025</v>
      </c>
      <c r="E5" s="7">
        <v>2026</v>
      </c>
      <c r="F5" s="7">
        <v>2027</v>
      </c>
      <c r="G5" s="7">
        <v>2028</v>
      </c>
      <c r="H5" s="7" t="s">
        <v>4</v>
      </c>
    </row>
    <row r="6" spans="1:8" x14ac:dyDescent="0.3">
      <c r="A6" s="6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spans="1:8" ht="60" customHeight="1" x14ac:dyDescent="0.3">
      <c r="A7" s="69" t="s">
        <v>82</v>
      </c>
      <c r="B7" s="124"/>
      <c r="C7" s="72">
        <f>C9</f>
        <v>20663.552540000001</v>
      </c>
      <c r="D7" s="72">
        <f t="shared" ref="D7:H7" si="0">D9</f>
        <v>21675.813040000001</v>
      </c>
      <c r="E7" s="72">
        <f t="shared" si="0"/>
        <v>18750.816999999999</v>
      </c>
      <c r="F7" s="72">
        <f t="shared" si="0"/>
        <v>19387.532999999999</v>
      </c>
      <c r="G7" s="72">
        <f t="shared" si="0"/>
        <v>20259.972000000002</v>
      </c>
      <c r="H7" s="72">
        <f t="shared" si="0"/>
        <v>100737.68758</v>
      </c>
    </row>
    <row r="8" spans="1:8" x14ac:dyDescent="0.3">
      <c r="A8" s="69" t="s">
        <v>8</v>
      </c>
      <c r="B8" s="124"/>
      <c r="C8" s="23"/>
      <c r="D8" s="24"/>
      <c r="E8" s="23"/>
      <c r="F8" s="23"/>
      <c r="G8" s="23"/>
      <c r="H8" s="24"/>
    </row>
    <row r="9" spans="1:8" x14ac:dyDescent="0.3">
      <c r="A9" s="70" t="s">
        <v>14</v>
      </c>
      <c r="B9" s="71"/>
      <c r="C9" s="73">
        <f>C11+C13+C15</f>
        <v>20663.552540000001</v>
      </c>
      <c r="D9" s="73">
        <f t="shared" ref="D9:H9" si="1">D11+D13+D15</f>
        <v>21675.813040000001</v>
      </c>
      <c r="E9" s="73">
        <f t="shared" si="1"/>
        <v>18750.816999999999</v>
      </c>
      <c r="F9" s="73">
        <f t="shared" si="1"/>
        <v>19387.532999999999</v>
      </c>
      <c r="G9" s="73">
        <f>G11+G13+G15</f>
        <v>20259.972000000002</v>
      </c>
      <c r="H9" s="73">
        <f t="shared" si="1"/>
        <v>100737.68758</v>
      </c>
    </row>
    <row r="10" spans="1:8" ht="81" customHeight="1" x14ac:dyDescent="0.3">
      <c r="A10" s="70" t="s">
        <v>83</v>
      </c>
      <c r="B10" s="71"/>
      <c r="C10" s="7"/>
      <c r="D10" s="7"/>
      <c r="E10" s="7"/>
      <c r="F10" s="7"/>
      <c r="G10" s="7"/>
      <c r="H10" s="7"/>
    </row>
    <row r="11" spans="1:8" ht="26.4" x14ac:dyDescent="0.3">
      <c r="A11" s="70" t="s">
        <v>14</v>
      </c>
      <c r="B11" s="20" t="s">
        <v>40</v>
      </c>
      <c r="C11" s="74">
        <v>2832.93</v>
      </c>
      <c r="D11" s="74">
        <v>2832.93</v>
      </c>
      <c r="E11" s="74">
        <v>2832.93</v>
      </c>
      <c r="F11" s="74">
        <v>2832.93</v>
      </c>
      <c r="G11" s="74">
        <v>2960.4119999999998</v>
      </c>
      <c r="H11" s="74">
        <f>C11+D11+E11+F11+G11</f>
        <v>14292.132</v>
      </c>
    </row>
    <row r="12" spans="1:8" ht="48" customHeight="1" x14ac:dyDescent="0.3">
      <c r="A12" s="70" t="s">
        <v>84</v>
      </c>
      <c r="B12" s="20"/>
      <c r="C12" s="7"/>
      <c r="D12" s="7"/>
      <c r="E12" s="7"/>
      <c r="F12" s="7"/>
      <c r="G12" s="7"/>
      <c r="H12" s="7"/>
    </row>
    <row r="13" spans="1:8" ht="26.4" x14ac:dyDescent="0.3">
      <c r="A13" s="70" t="s">
        <v>14</v>
      </c>
      <c r="B13" s="20" t="s">
        <v>41</v>
      </c>
      <c r="C13" s="74">
        <v>13139.40934</v>
      </c>
      <c r="D13" s="74">
        <v>15305.661</v>
      </c>
      <c r="E13" s="74">
        <v>15917.887000000001</v>
      </c>
      <c r="F13" s="74">
        <v>16554.602999999999</v>
      </c>
      <c r="G13" s="74">
        <v>17299.560000000001</v>
      </c>
      <c r="H13" s="74">
        <f>C13+D13+E13+F13+G13</f>
        <v>78217.120339999994</v>
      </c>
    </row>
    <row r="14" spans="1:8" ht="165.75" customHeight="1" x14ac:dyDescent="0.3">
      <c r="A14" s="70" t="s">
        <v>85</v>
      </c>
      <c r="B14" s="20"/>
      <c r="C14" s="7"/>
      <c r="D14" s="7"/>
      <c r="E14" s="7"/>
      <c r="F14" s="7"/>
      <c r="G14" s="7"/>
      <c r="H14" s="7"/>
    </row>
    <row r="15" spans="1:8" ht="26.4" x14ac:dyDescent="0.3">
      <c r="A15" s="70" t="s">
        <v>14</v>
      </c>
      <c r="B15" s="20" t="s">
        <v>42</v>
      </c>
      <c r="C15" s="74">
        <v>4691.2132000000001</v>
      </c>
      <c r="D15" s="74">
        <v>3537.2220400000001</v>
      </c>
      <c r="E15" s="74">
        <v>0</v>
      </c>
      <c r="F15" s="74">
        <v>0</v>
      </c>
      <c r="G15" s="74">
        <v>0</v>
      </c>
      <c r="H15" s="74">
        <f>C15+D15+E15+F15+G15</f>
        <v>8228.4352400000007</v>
      </c>
    </row>
  </sheetData>
  <mergeCells count="4">
    <mergeCell ref="A2:H2"/>
    <mergeCell ref="C3:H3"/>
    <mergeCell ref="C4:H4"/>
    <mergeCell ref="B7:B8"/>
  </mergeCells>
  <hyperlinks>
    <hyperlink ref="A4" r:id="rId1" location="Лист3!%23ССЫЛКА!" display="../2024-2026 комфорт среда/Процессные мероприятия уличн. освещ..xlsx - Лист3!%23ССЫЛКА!"/>
  </hyperlinks>
  <pageMargins left="0.7" right="0.7" top="0.75" bottom="0.75" header="0.3" footer="0.3"/>
  <pageSetup paperSize="9" scale="84" fitToHeight="0" orientation="landscape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workbookViewId="0">
      <selection activeCell="L6" sqref="L6"/>
    </sheetView>
  </sheetViews>
  <sheetFormatPr defaultRowHeight="14.4" x14ac:dyDescent="0.3"/>
  <cols>
    <col min="1" max="1" width="36.6640625" style="1" customWidth="1"/>
    <col min="2" max="2" width="32.6640625" customWidth="1"/>
  </cols>
  <sheetData>
    <row r="2" spans="1:8" ht="67.5" customHeight="1" x14ac:dyDescent="0.3">
      <c r="A2" s="114" t="s">
        <v>96</v>
      </c>
      <c r="B2" s="122"/>
      <c r="C2" s="122"/>
      <c r="D2" s="122"/>
      <c r="E2" s="122"/>
      <c r="F2" s="122"/>
      <c r="G2" s="122"/>
      <c r="H2" s="122"/>
    </row>
    <row r="3" spans="1:8" ht="51" customHeight="1" x14ac:dyDescent="0.3">
      <c r="A3" s="107" t="s">
        <v>44</v>
      </c>
      <c r="B3" s="30" t="s">
        <v>45</v>
      </c>
      <c r="C3" s="108" t="s">
        <v>3</v>
      </c>
      <c r="D3" s="108"/>
      <c r="E3" s="108"/>
      <c r="F3" s="108"/>
      <c r="G3" s="108"/>
      <c r="H3" s="108"/>
    </row>
    <row r="4" spans="1:8" ht="15.6" x14ac:dyDescent="0.3">
      <c r="A4" s="107"/>
      <c r="B4" s="30" t="s">
        <v>2</v>
      </c>
      <c r="C4" s="30">
        <v>2024</v>
      </c>
      <c r="D4" s="30">
        <v>2025</v>
      </c>
      <c r="E4" s="30">
        <v>2026</v>
      </c>
      <c r="F4" s="30">
        <v>2027</v>
      </c>
      <c r="G4" s="30">
        <v>2028</v>
      </c>
      <c r="H4" s="30" t="s">
        <v>4</v>
      </c>
    </row>
    <row r="5" spans="1:8" ht="15.6" x14ac:dyDescent="0.3">
      <c r="A5" s="31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</row>
    <row r="6" spans="1:8" ht="90.6" x14ac:dyDescent="0.3">
      <c r="A6" s="5" t="s">
        <v>97</v>
      </c>
      <c r="B6" s="109" t="s">
        <v>9</v>
      </c>
      <c r="C6" s="32">
        <f>C9</f>
        <v>0</v>
      </c>
      <c r="D6" s="32">
        <f t="shared" ref="D6:H6" si="0">D9</f>
        <v>102.6</v>
      </c>
      <c r="E6" s="32">
        <f t="shared" si="0"/>
        <v>102.6</v>
      </c>
      <c r="F6" s="32">
        <f t="shared" si="0"/>
        <v>102.6</v>
      </c>
      <c r="G6" s="101">
        <f t="shared" si="0"/>
        <v>0</v>
      </c>
      <c r="H6" s="32">
        <f t="shared" si="0"/>
        <v>307.8</v>
      </c>
    </row>
    <row r="7" spans="1:8" ht="15" x14ac:dyDescent="0.3">
      <c r="A7" s="4" t="s">
        <v>8</v>
      </c>
      <c r="B7" s="109"/>
      <c r="C7" s="32"/>
      <c r="D7" s="32"/>
      <c r="E7" s="32"/>
      <c r="F7" s="32"/>
      <c r="G7" s="3"/>
      <c r="H7" s="32"/>
    </row>
    <row r="8" spans="1:8" ht="15" x14ac:dyDescent="0.3">
      <c r="A8" s="5" t="s">
        <v>10</v>
      </c>
      <c r="B8" s="32"/>
      <c r="C8" s="3"/>
      <c r="D8" s="3"/>
      <c r="E8" s="3"/>
      <c r="F8" s="3"/>
      <c r="G8" s="3"/>
      <c r="H8" s="3"/>
    </row>
    <row r="9" spans="1:8" ht="15" x14ac:dyDescent="0.3">
      <c r="A9" s="5" t="s">
        <v>12</v>
      </c>
      <c r="B9" s="32" t="s">
        <v>43</v>
      </c>
      <c r="C9" s="3">
        <v>0</v>
      </c>
      <c r="D9" s="3">
        <v>102.6</v>
      </c>
      <c r="E9" s="3">
        <v>102.6</v>
      </c>
      <c r="F9" s="3">
        <v>102.6</v>
      </c>
      <c r="G9" s="3"/>
      <c r="H9" s="3">
        <v>307.8</v>
      </c>
    </row>
    <row r="10" spans="1:8" ht="15" x14ac:dyDescent="0.3">
      <c r="A10" s="5" t="s">
        <v>14</v>
      </c>
      <c r="B10" s="32"/>
      <c r="C10" s="3"/>
      <c r="D10" s="3"/>
      <c r="E10" s="3"/>
      <c r="F10" s="3"/>
      <c r="G10" s="3"/>
      <c r="H10" s="3"/>
    </row>
    <row r="11" spans="1:8" ht="15" x14ac:dyDescent="0.3">
      <c r="A11" s="5" t="s">
        <v>14</v>
      </c>
      <c r="B11" s="32"/>
      <c r="C11" s="3"/>
      <c r="D11" s="3"/>
      <c r="E11" s="3"/>
      <c r="F11" s="3"/>
      <c r="G11" s="3"/>
      <c r="H11" s="3"/>
    </row>
    <row r="12" spans="1:8" ht="75" x14ac:dyDescent="0.3">
      <c r="A12" s="5" t="s">
        <v>87</v>
      </c>
      <c r="B12" s="36" t="s">
        <v>9</v>
      </c>
      <c r="C12" s="3">
        <v>0</v>
      </c>
      <c r="D12" s="3">
        <f>D13</f>
        <v>102.6</v>
      </c>
      <c r="E12" s="3">
        <f t="shared" ref="E12:H12" si="1">E13</f>
        <v>102.6</v>
      </c>
      <c r="F12" s="3">
        <f t="shared" si="1"/>
        <v>102.6</v>
      </c>
      <c r="G12" s="3">
        <f t="shared" si="1"/>
        <v>0</v>
      </c>
      <c r="H12" s="3">
        <f t="shared" si="1"/>
        <v>307.79999999999995</v>
      </c>
    </row>
    <row r="13" spans="1:8" ht="15" x14ac:dyDescent="0.3">
      <c r="A13" s="5" t="s">
        <v>12</v>
      </c>
      <c r="B13" s="32" t="s">
        <v>43</v>
      </c>
      <c r="C13" s="3">
        <v>0</v>
      </c>
      <c r="D13" s="3">
        <v>102.6</v>
      </c>
      <c r="E13" s="3">
        <v>102.6</v>
      </c>
      <c r="F13" s="3">
        <v>102.6</v>
      </c>
      <c r="G13" s="3">
        <v>0</v>
      </c>
      <c r="H13" s="3">
        <f>C13+D13+E13+F13+G13</f>
        <v>307.79999999999995</v>
      </c>
    </row>
  </sheetData>
  <mergeCells count="4">
    <mergeCell ref="A2:H2"/>
    <mergeCell ref="A3:A4"/>
    <mergeCell ref="C3:H3"/>
    <mergeCell ref="B6:B7"/>
  </mergeCells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финанс. обесп. прогр.</vt:lpstr>
      <vt:lpstr>фин.обесп. нац.пр. 24г.</vt:lpstr>
      <vt:lpstr>фин.обесп. нац. прИнфраструкт</vt:lpstr>
      <vt:lpstr>фин. обесп. благоудвор</vt:lpstr>
      <vt:lpstr>фин. обесп.комфорт. муниц.</vt:lpstr>
      <vt:lpstr>фин.обесп. мер. рем.,сод</vt:lpstr>
      <vt:lpstr>фин.обесп.  освещен.</vt:lpstr>
      <vt:lpstr>фин.обесп.отлов животн.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2025-10-22T10:28:22Z</dcterms:modified>
</cp:coreProperties>
</file>