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955" windowHeight="9720" activeTab="2"/>
  </bookViews>
  <sheets>
    <sheet name="прил.1" sheetId="1" r:id="rId1"/>
    <sheet name="прил.2." sheetId="2" r:id="rId2"/>
    <sheet name="прил.3" sheetId="3" r:id="rId3"/>
  </sheets>
  <definedNames>
    <definedName name="_xlnm.Print_Area" localSheetId="1">прил.2.!$A$1:$G$49</definedName>
  </definedNames>
  <calcPr calcId="114210"/>
</workbook>
</file>

<file path=xl/calcChain.xml><?xml version="1.0" encoding="utf-8"?>
<calcChain xmlns="http://schemas.openxmlformats.org/spreadsheetml/2006/main">
  <c r="G9" i="1"/>
  <c r="C9" i="3"/>
  <c r="D18" i="2"/>
  <c r="G33"/>
  <c r="G30"/>
  <c r="F30"/>
  <c r="E30"/>
  <c r="D30"/>
  <c r="C30"/>
  <c r="D17" i="1"/>
  <c r="D41"/>
  <c r="D12"/>
  <c r="E12"/>
  <c r="F12"/>
  <c r="G35"/>
  <c r="G17"/>
  <c r="G49"/>
  <c r="G41"/>
  <c r="G12"/>
  <c r="D11"/>
  <c r="E11"/>
  <c r="F11"/>
  <c r="G11"/>
  <c r="C12"/>
  <c r="C11"/>
  <c r="D14"/>
  <c r="E14"/>
  <c r="F14"/>
  <c r="G14"/>
  <c r="C14"/>
  <c r="C16"/>
  <c r="E17"/>
  <c r="F17"/>
  <c r="C17"/>
  <c r="D16"/>
  <c r="E16"/>
  <c r="F16"/>
  <c r="G16"/>
  <c r="D40"/>
  <c r="D38"/>
  <c r="E40"/>
  <c r="E41"/>
  <c r="E38"/>
  <c r="F40"/>
  <c r="F41"/>
  <c r="F38"/>
  <c r="G45"/>
  <c r="G46"/>
  <c r="G47"/>
  <c r="G40"/>
  <c r="G48"/>
  <c r="G50"/>
  <c r="G51"/>
  <c r="G52"/>
  <c r="G53"/>
  <c r="G54"/>
  <c r="G55"/>
  <c r="G56"/>
  <c r="G57"/>
  <c r="G58"/>
  <c r="G59"/>
  <c r="G60"/>
  <c r="G38"/>
  <c r="C40"/>
  <c r="C41"/>
  <c r="C38"/>
  <c r="G26"/>
  <c r="G27"/>
  <c r="G21"/>
  <c r="G36"/>
  <c r="G34"/>
  <c r="G28"/>
  <c r="G29"/>
  <c r="G22"/>
  <c r="E43"/>
  <c r="F43"/>
  <c r="G43"/>
  <c r="D43"/>
  <c r="C43"/>
  <c r="D31"/>
  <c r="E31"/>
  <c r="F31"/>
  <c r="G31"/>
  <c r="C31"/>
  <c r="D24"/>
  <c r="E24"/>
  <c r="F24"/>
  <c r="G24"/>
  <c r="C24"/>
  <c r="E32" i="3"/>
  <c r="E33"/>
  <c r="E12"/>
  <c r="E11"/>
  <c r="E9"/>
  <c r="F32"/>
  <c r="F33"/>
  <c r="F12"/>
  <c r="F11"/>
  <c r="F9"/>
  <c r="G17"/>
  <c r="G18"/>
  <c r="G19"/>
  <c r="G20"/>
  <c r="C21"/>
  <c r="G21"/>
  <c r="G26"/>
  <c r="G27"/>
  <c r="G38"/>
  <c r="G32"/>
  <c r="G39"/>
  <c r="G33"/>
  <c r="G43"/>
  <c r="G44"/>
  <c r="G49"/>
  <c r="G54"/>
  <c r="G12"/>
  <c r="G31"/>
  <c r="G42"/>
  <c r="G25"/>
  <c r="G11"/>
  <c r="G9"/>
  <c r="D32"/>
  <c r="D33"/>
  <c r="D12"/>
  <c r="D11"/>
  <c r="D9"/>
  <c r="C32"/>
  <c r="C12"/>
  <c r="E14"/>
  <c r="F14"/>
  <c r="G14"/>
  <c r="D14"/>
  <c r="E23"/>
  <c r="F23"/>
  <c r="G23"/>
  <c r="D23"/>
  <c r="D29"/>
  <c r="E29"/>
  <c r="F29"/>
  <c r="G29"/>
  <c r="C33"/>
  <c r="C29"/>
  <c r="E37"/>
  <c r="F37"/>
  <c r="G37"/>
  <c r="D37"/>
  <c r="E40"/>
  <c r="F40"/>
  <c r="G40"/>
  <c r="D40"/>
  <c r="D14" i="2"/>
  <c r="E14"/>
  <c r="F14"/>
  <c r="C20"/>
  <c r="C25"/>
  <c r="C17"/>
  <c r="C14"/>
  <c r="C35"/>
  <c r="C9"/>
  <c r="C12"/>
  <c r="D35"/>
  <c r="D9"/>
  <c r="E35"/>
  <c r="E9"/>
  <c r="F35"/>
  <c r="F9"/>
  <c r="G9"/>
  <c r="D12"/>
  <c r="E12"/>
  <c r="F12"/>
  <c r="G12"/>
  <c r="D20"/>
  <c r="D25"/>
  <c r="E20"/>
  <c r="E25"/>
  <c r="E17"/>
  <c r="F20"/>
  <c r="F25"/>
  <c r="F17"/>
  <c r="G17"/>
  <c r="G18"/>
  <c r="G23"/>
  <c r="G20"/>
  <c r="G38"/>
  <c r="G35"/>
  <c r="G14"/>
  <c r="C37" i="3"/>
  <c r="D35"/>
  <c r="E35"/>
  <c r="F35"/>
  <c r="G36"/>
  <c r="G35"/>
  <c r="C35"/>
  <c r="C11"/>
  <c r="C23"/>
  <c r="G51"/>
  <c r="F51"/>
  <c r="E51"/>
  <c r="D51"/>
  <c r="C51"/>
  <c r="G46"/>
  <c r="F46"/>
  <c r="E46"/>
  <c r="D46"/>
  <c r="C46"/>
  <c r="C40"/>
  <c r="C14"/>
  <c r="G28" i="2"/>
  <c r="G25"/>
  <c r="G19" i="1"/>
  <c r="F19"/>
  <c r="E19"/>
  <c r="D19"/>
  <c r="C19"/>
  <c r="F9"/>
  <c r="E9"/>
  <c r="D9"/>
  <c r="C9"/>
</calcChain>
</file>

<file path=xl/sharedStrings.xml><?xml version="1.0" encoding="utf-8"?>
<sst xmlns="http://schemas.openxmlformats.org/spreadsheetml/2006/main" count="218" uniqueCount="65">
  <si>
    <t>Приложение № 1</t>
  </si>
  <si>
    <t>к постановлению администрации</t>
  </si>
  <si>
    <t>ЗАТО г. Радужный Владимирской области</t>
  </si>
  <si>
    <t>Наименование муниципальной программы, структурного элемента/источник финансирования</t>
  </si>
  <si>
    <t xml:space="preserve">ГРБС/
КБК
</t>
  </si>
  <si>
    <t>Объем финансового обеспечения по годам реализации, тыс.рублей</t>
  </si>
  <si>
    <t>Всего</t>
  </si>
  <si>
    <t>Муниципальная программа «Дорожное хозяйство на территории ЗАТО г. Радужный Владимирской области»,
в том числе:</t>
  </si>
  <si>
    <t>Федеральный бюджет</t>
  </si>
  <si>
    <t>Областной бюджет</t>
  </si>
  <si>
    <t>Бюджет МО ЗАТО г. Радужный</t>
  </si>
  <si>
    <t>Внебюджетные источники</t>
  </si>
  <si>
    <t>Направление (подпрограмма) 1. «Ремонт автомобильных дорог общего пользования местного значения на территории ЗАТО г. Радужный Владимирской области»в том числе:</t>
  </si>
  <si>
    <t>-</t>
  </si>
  <si>
    <t>735 0409 13 1 02 72460 (7246)</t>
  </si>
  <si>
    <t>735 0409 13 1 R1 A393D (7539)</t>
  </si>
  <si>
    <t>735 0409 13 4 01 20610</t>
  </si>
  <si>
    <t>735 0409 13 4 01 91120</t>
  </si>
  <si>
    <t>735 0409 13 1 02 S2460</t>
  </si>
  <si>
    <t>735 0409 13 1 R1 A393D</t>
  </si>
  <si>
    <t>Мероприятия муниципальной программы, реализуемые в составе регионального проекта «Региональная и местная дорожная сеть», федерального проекта «Дорожная сеть», национального проекта «Безопасные качественные дороги»</t>
  </si>
  <si>
    <t>Мероприятия муниципальной программы, реализуемые в составе регионального проекта, не входящего в состав федерального проекта «Содействие развитию автомобильных дорог общего пользования местного значения» государственной программы «Дорожное хозяйство Владимирской области»</t>
  </si>
  <si>
    <t>Комплекс процессных мероприятий «Ремонт автомобильных дорог общего пользования местного значения»</t>
  </si>
  <si>
    <t>Направление (подпрограмма) 2. «Содержание дорог и объектов благоустройства на территории ЗАТО г. Радужный Владимирской области» в том числе:</t>
  </si>
  <si>
    <t>735 0409 13 4 02 2063D</t>
  </si>
  <si>
    <t>735 0409 13 4 02 73130 (21100-1033)</t>
  </si>
  <si>
    <t>735 0409 13 4 02 00590</t>
  </si>
  <si>
    <t>735 0409 13 4 02 00596</t>
  </si>
  <si>
    <t>735 0409 13 4 02 20620</t>
  </si>
  <si>
    <t>735 0503 13 4 02 00590</t>
  </si>
  <si>
    <t>735 0409 13 4 02 20630</t>
  </si>
  <si>
    <t>735 0409 13 4 02 20640</t>
  </si>
  <si>
    <t>735 0503 13 4 02 20650</t>
  </si>
  <si>
    <t>735 0503 13 4 02 20660</t>
  </si>
  <si>
    <t>Комплекс процессных мероприятий «Содержание дорог и объектов благоустройства»</t>
  </si>
  <si>
    <t>Приложение № 2</t>
  </si>
  <si>
    <t xml:space="preserve">"Приведение в нормативное состояние автомобильных дорог общего пользования местного значения" , всего, в том числе:                                                                                                                                                                                                                                    </t>
  </si>
  <si>
    <t>1.1. Ремонт автомобильной дороги и пешеходной дорожки от жилого дома № 16 1квартала до очистных сооружений северной группы в 10 квартале</t>
  </si>
  <si>
    <t>1.2. Ремонт дорожного покрытия из плит и щебня временной дороги в квартале 7/2 "Благодар"</t>
  </si>
  <si>
    <t>2. Разработка проекта организации дорожного движения для автомобильных дорог на территории ЗАТО г. Радужный Владимирской области, всего, в том числе:</t>
  </si>
  <si>
    <t>Приложение № 3</t>
  </si>
  <si>
    <t>"Содержание дорог и объектов благоустройства", всего, в том числе:</t>
  </si>
  <si>
    <t>1. Содержание учреждения, обеспечивающего обслуживание и содержание городских дорог и объектов благоустройства города всего, в том числе:</t>
  </si>
  <si>
    <t>2. Обновление материально-технической базы для обслуживания улично-дорожной сети, всего,
в том числе:</t>
  </si>
  <si>
    <t>3. Обеспечение зимнего содержания дорог общего пользования местного значения и подъездных дорог на территории города, в том числе</t>
  </si>
  <si>
    <t>4. Ремонт автомобильных дорог и проездов к дворовым территориям многоквартирных домов (ямочный ремонт), в том числе:</t>
  </si>
  <si>
    <t>5. Покос травы в 1 и 3 квартале на территории ЗАТО г.Радужный Владимирской области, в том числе:</t>
  </si>
  <si>
    <t>6. Сезонные работы по содержанию улично-дорожной сети и общественных территорий, в том числе:</t>
  </si>
  <si>
    <t>735 0409 13 4 02 72180 (21100-1056)</t>
  </si>
  <si>
    <t>4. Финансовое обеспечение муниципальной программы</t>
  </si>
  <si>
    <t>4. Финансовое обеспечение комплекса процессных мероприятий</t>
  </si>
  <si>
    <t>1. Ремонт автомобильных дорог общего пользования местного значения на территории ЗАТО г. Радужный Владимирской области, всего,
в том числе:</t>
  </si>
  <si>
    <t>3.1. Обеспечение зимнего содержания дорог общего пользования местного значения и подъездных дорог на территории города (Обеспечение зимнего содержания дорог общего пользования местного значения)</t>
  </si>
  <si>
    <t>3.2. Обеспечение зимнего содержания дорог общего пользования местного значения и подъездных дорог на территории города (Обеспечение зимнего содержания подъездных дорог на территории ГСК)</t>
  </si>
  <si>
    <t>735 0409 13 1 02 SД010</t>
  </si>
  <si>
    <t>735 0409 13 4 01 9Д050</t>
  </si>
  <si>
    <t>735 0409 13 4 02 9Д200</t>
  </si>
  <si>
    <t>735 0409 13 4 02 9Д063</t>
  </si>
  <si>
    <t>735 0409 13 4 02 9Д062</t>
  </si>
  <si>
    <t>735 0409 13 4 02 9Д190</t>
  </si>
  <si>
    <t>735 0409 13 4 02 9Д196</t>
  </si>
  <si>
    <t>735 0409 13 1 02 9Д010 (7246)</t>
  </si>
  <si>
    <t>1.3. Ремонт автомобильной дороги от жилого дома № 34 1квартала до кольцевой автомобильной дороги</t>
  </si>
  <si>
    <t xml:space="preserve">Наименование мероприятия (результата)/
источник финансового обеспечения
</t>
  </si>
  <si>
    <t>от 24.03.2025 № 346</t>
  </si>
</sst>
</file>

<file path=xl/styles.xml><?xml version="1.0" encoding="utf-8"?>
<styleSheet xmlns="http://schemas.openxmlformats.org/spreadsheetml/2006/main">
  <numFmts count="1">
    <numFmt numFmtId="164" formatCode="#,##0.00000"/>
  </numFmts>
  <fonts count="9">
    <font>
      <sz val="10"/>
      <color theme="1"/>
      <name val="Arial Cyr"/>
    </font>
    <font>
      <sz val="12"/>
      <color indexed="8"/>
      <name val="Times New Roman"/>
    </font>
    <font>
      <b/>
      <sz val="14"/>
      <name val="Times New Roman"/>
    </font>
    <font>
      <sz val="12"/>
      <name val="Times New Roman"/>
    </font>
    <font>
      <b/>
      <sz val="12"/>
      <name val="Times New Roman"/>
    </font>
    <font>
      <b/>
      <i/>
      <sz val="12"/>
      <name val="Times New Roman"/>
    </font>
    <font>
      <i/>
      <sz val="12"/>
      <name val="Times New Roman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/>
    <xf numFmtId="0" fontId="3" fillId="0" borderId="0" xfId="0" applyFont="1"/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49" fontId="3" fillId="0" borderId="0" xfId="0" applyNumberFormat="1" applyFont="1"/>
    <xf numFmtId="164" fontId="3" fillId="0" borderId="0" xfId="0" applyNumberFormat="1" applyFont="1"/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64" fontId="3" fillId="0" borderId="1" xfId="0" applyNumberFormat="1" applyFont="1" applyBorder="1" applyAlignment="1">
      <alignment horizontal="center"/>
    </xf>
    <xf numFmtId="0" fontId="0" fillId="0" borderId="1" xfId="0" applyBorder="1"/>
    <xf numFmtId="0" fontId="7" fillId="0" borderId="1" xfId="0" applyFont="1" applyBorder="1" applyAlignment="1">
      <alignment horizontal="center" wrapText="1"/>
    </xf>
    <xf numFmtId="164" fontId="7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/>
    <xf numFmtId="0" fontId="3" fillId="3" borderId="1" xfId="0" applyFont="1" applyFill="1" applyBorder="1"/>
    <xf numFmtId="164" fontId="7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/>
    </xf>
    <xf numFmtId="0" fontId="0" fillId="3" borderId="1" xfId="0" applyFill="1" applyBorder="1"/>
    <xf numFmtId="0" fontId="8" fillId="0" borderId="1" xfId="0" applyFont="1" applyBorder="1" applyAlignment="1">
      <alignment horizontal="left" vertical="center" wrapText="1"/>
    </xf>
    <xf numFmtId="164" fontId="8" fillId="0" borderId="1" xfId="0" applyNumberFormat="1" applyFont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7"/>
  <sheetViews>
    <sheetView view="pageBreakPreview" zoomScale="60" workbookViewId="0">
      <selection activeCell="K24" sqref="K24"/>
    </sheetView>
  </sheetViews>
  <sheetFormatPr defaultRowHeight="13.15" customHeight="1"/>
  <cols>
    <col min="1" max="1" width="40.140625" customWidth="1"/>
    <col min="2" max="2" width="42.140625" customWidth="1"/>
    <col min="3" max="6" width="15.7109375" customWidth="1"/>
    <col min="7" max="7" width="17.5703125" customWidth="1"/>
  </cols>
  <sheetData>
    <row r="1" spans="1:7" ht="15" customHeight="1">
      <c r="C1" s="50" t="s">
        <v>0</v>
      </c>
      <c r="D1" s="50"/>
      <c r="E1" s="50"/>
      <c r="F1" s="50"/>
      <c r="G1" s="50"/>
    </row>
    <row r="2" spans="1:7" ht="15" customHeight="1">
      <c r="C2" s="50" t="s">
        <v>1</v>
      </c>
      <c r="D2" s="50"/>
      <c r="E2" s="50"/>
      <c r="F2" s="50"/>
      <c r="G2" s="50"/>
    </row>
    <row r="3" spans="1:7" ht="15" customHeight="1">
      <c r="C3" s="50" t="s">
        <v>2</v>
      </c>
      <c r="D3" s="50"/>
      <c r="E3" s="50"/>
      <c r="F3" s="50"/>
      <c r="G3" s="50"/>
    </row>
    <row r="4" spans="1:7" ht="15" customHeight="1">
      <c r="C4" s="50" t="s">
        <v>64</v>
      </c>
      <c r="D4" s="50"/>
      <c r="E4" s="50"/>
      <c r="F4" s="50"/>
      <c r="G4" s="50"/>
    </row>
    <row r="5" spans="1:7" ht="31.15" customHeight="1">
      <c r="A5" s="49" t="s">
        <v>49</v>
      </c>
      <c r="B5" s="49"/>
      <c r="C5" s="49"/>
      <c r="D5" s="49"/>
      <c r="E5" s="49"/>
      <c r="F5" s="49"/>
      <c r="G5" s="49"/>
    </row>
    <row r="6" spans="1:7" ht="18.75" customHeight="1">
      <c r="A6" s="1"/>
      <c r="B6" s="1"/>
      <c r="C6" s="1"/>
      <c r="D6" s="1"/>
      <c r="E6" s="1"/>
      <c r="F6" s="1"/>
      <c r="G6" s="1"/>
    </row>
    <row r="7" spans="1:7" ht="30.75" customHeight="1">
      <c r="A7" s="54" t="s">
        <v>3</v>
      </c>
      <c r="B7" s="54" t="s">
        <v>4</v>
      </c>
      <c r="C7" s="54" t="s">
        <v>5</v>
      </c>
      <c r="D7" s="54"/>
      <c r="E7" s="54"/>
      <c r="F7" s="54"/>
      <c r="G7" s="54"/>
    </row>
    <row r="8" spans="1:7" ht="26.25" customHeight="1">
      <c r="A8" s="54"/>
      <c r="B8" s="54"/>
      <c r="C8" s="3">
        <v>2024</v>
      </c>
      <c r="D8" s="36">
        <v>2025</v>
      </c>
      <c r="E8" s="3">
        <v>2026</v>
      </c>
      <c r="F8" s="3">
        <v>2027</v>
      </c>
      <c r="G8" s="3" t="s">
        <v>6</v>
      </c>
    </row>
    <row r="9" spans="1:7" ht="87.75" customHeight="1">
      <c r="A9" s="4" t="s">
        <v>7</v>
      </c>
      <c r="B9" s="5"/>
      <c r="C9" s="6">
        <f>C10+C11+C12+C13</f>
        <v>80743.258499999996</v>
      </c>
      <c r="D9" s="48">
        <f>D10+D11+D12+D13</f>
        <v>78645.251000000004</v>
      </c>
      <c r="E9" s="6">
        <f>E10+E11+E12+E13</f>
        <v>66118.555999999997</v>
      </c>
      <c r="F9" s="6">
        <f>F10+F11+F12+F13</f>
        <v>71118.555999999997</v>
      </c>
      <c r="G9" s="6">
        <f>G10+G11+G12+G13</f>
        <v>296625.62149999995</v>
      </c>
    </row>
    <row r="10" spans="1:7" ht="15.75">
      <c r="A10" s="2" t="s">
        <v>8</v>
      </c>
      <c r="B10" s="5"/>
      <c r="C10" s="7">
        <v>0</v>
      </c>
      <c r="D10" s="38">
        <v>0</v>
      </c>
      <c r="E10" s="7">
        <v>0</v>
      </c>
      <c r="F10" s="7">
        <v>0</v>
      </c>
      <c r="G10" s="7">
        <v>0</v>
      </c>
    </row>
    <row r="11" spans="1:7" ht="15.75">
      <c r="A11" s="2" t="s">
        <v>9</v>
      </c>
      <c r="B11" s="5"/>
      <c r="C11" s="7">
        <f>C16+C45+C46+C47</f>
        <v>28875.346730000001</v>
      </c>
      <c r="D11" s="38">
        <f>D16+D45+D46+D47</f>
        <v>9763</v>
      </c>
      <c r="E11" s="7">
        <f>E16+E45+E46+E47</f>
        <v>9763</v>
      </c>
      <c r="F11" s="7">
        <f>F16+F45+F46+F47</f>
        <v>9763</v>
      </c>
      <c r="G11" s="7">
        <f>G16+G45+G46+G47</f>
        <v>58164.346729999997</v>
      </c>
    </row>
    <row r="12" spans="1:7" ht="15.75">
      <c r="A12" s="2" t="s">
        <v>10</v>
      </c>
      <c r="B12" s="5"/>
      <c r="C12" s="7">
        <f>C17+C41</f>
        <v>51867.911769999992</v>
      </c>
      <c r="D12" s="38">
        <f>D17+D41</f>
        <v>68882.251000000004</v>
      </c>
      <c r="E12" s="7">
        <f>E17+E41</f>
        <v>56355.555999999997</v>
      </c>
      <c r="F12" s="7">
        <f>F17+F41</f>
        <v>61355.555999999997</v>
      </c>
      <c r="G12" s="7">
        <f>G17+G41</f>
        <v>238461.27476999996</v>
      </c>
    </row>
    <row r="13" spans="1:7" ht="15.75">
      <c r="A13" s="2" t="s">
        <v>11</v>
      </c>
      <c r="B13" s="5"/>
      <c r="C13" s="7">
        <v>0</v>
      </c>
      <c r="D13" s="38">
        <v>0</v>
      </c>
      <c r="E13" s="7">
        <v>0</v>
      </c>
      <c r="F13" s="7">
        <v>0</v>
      </c>
      <c r="G13" s="7">
        <v>0</v>
      </c>
    </row>
    <row r="14" spans="1:7" ht="94.5">
      <c r="A14" s="8" t="s">
        <v>12</v>
      </c>
      <c r="B14" s="5"/>
      <c r="C14" s="9">
        <f>C16+C17</f>
        <v>20772.42425</v>
      </c>
      <c r="D14" s="37">
        <f>D16+D17</f>
        <v>21687.346000000001</v>
      </c>
      <c r="E14" s="9">
        <f>E16+E17</f>
        <v>13622</v>
      </c>
      <c r="F14" s="9">
        <f>F16+F17</f>
        <v>19625.287</v>
      </c>
      <c r="G14" s="9">
        <f>G16+G17</f>
        <v>75707.057249999998</v>
      </c>
    </row>
    <row r="15" spans="1:7" ht="15.75">
      <c r="A15" s="2" t="s">
        <v>8</v>
      </c>
      <c r="B15" s="5" t="s">
        <v>13</v>
      </c>
      <c r="C15" s="7"/>
      <c r="D15" s="38"/>
      <c r="E15" s="7"/>
      <c r="F15" s="7"/>
      <c r="G15" s="7"/>
    </row>
    <row r="16" spans="1:7" ht="15.75">
      <c r="A16" s="2" t="s">
        <v>9</v>
      </c>
      <c r="B16" s="5"/>
      <c r="C16" s="7">
        <f>C21+C26+C27</f>
        <v>15785</v>
      </c>
      <c r="D16" s="38">
        <f>D21+D26+D27</f>
        <v>9763</v>
      </c>
      <c r="E16" s="7">
        <f>E21+E26+E27</f>
        <v>9763</v>
      </c>
      <c r="F16" s="7">
        <f>F21+F26+F27</f>
        <v>9763</v>
      </c>
      <c r="G16" s="7">
        <f>G21+G26+G27</f>
        <v>45074</v>
      </c>
    </row>
    <row r="17" spans="1:7" ht="15.75">
      <c r="A17" s="2" t="s">
        <v>10</v>
      </c>
      <c r="B17" s="5"/>
      <c r="C17" s="7">
        <f>C22+C28+C29+C34+C35+C36</f>
        <v>4987.42425</v>
      </c>
      <c r="D17" s="38">
        <f>D22+D28+D29+D34+D35+D36</f>
        <v>11924.346000000001</v>
      </c>
      <c r="E17" s="7">
        <f>E22+E28+E29+E34+E35+E36</f>
        <v>3859</v>
      </c>
      <c r="F17" s="7">
        <f>F22+F28+F29+F34+F35+F36</f>
        <v>9862.2870000000003</v>
      </c>
      <c r="G17" s="7">
        <f>G22+G28+G29+G34+G35+G36</f>
        <v>30633.057249999998</v>
      </c>
    </row>
    <row r="18" spans="1:7" ht="15.75">
      <c r="A18" s="2" t="s">
        <v>11</v>
      </c>
      <c r="B18" s="5" t="s">
        <v>13</v>
      </c>
      <c r="C18" s="7"/>
      <c r="D18" s="38"/>
      <c r="E18" s="7"/>
      <c r="F18" s="7"/>
      <c r="G18" s="7"/>
    </row>
    <row r="19" spans="1:7" ht="140.25" customHeight="1">
      <c r="A19" s="8" t="s">
        <v>20</v>
      </c>
      <c r="B19" s="5"/>
      <c r="C19" s="9">
        <f>C21+C22</f>
        <v>7626.3003699999999</v>
      </c>
      <c r="D19" s="37">
        <f>D21+D22</f>
        <v>0</v>
      </c>
      <c r="E19" s="9">
        <f>E21+E22</f>
        <v>0</v>
      </c>
      <c r="F19" s="9">
        <f>F21+F22</f>
        <v>0</v>
      </c>
      <c r="G19" s="9">
        <f>G21+G22</f>
        <v>7626.3003699999999</v>
      </c>
    </row>
    <row r="20" spans="1:7" ht="15.75">
      <c r="A20" s="2" t="s">
        <v>8</v>
      </c>
      <c r="B20" s="5" t="s">
        <v>13</v>
      </c>
      <c r="C20" s="7"/>
      <c r="D20" s="38"/>
      <c r="E20" s="7"/>
      <c r="F20" s="7"/>
      <c r="G20" s="7"/>
    </row>
    <row r="21" spans="1:7" ht="15.75">
      <c r="A21" s="2" t="s">
        <v>9</v>
      </c>
      <c r="B21" s="5" t="s">
        <v>15</v>
      </c>
      <c r="C21" s="7">
        <v>6000</v>
      </c>
      <c r="D21" s="38">
        <v>0</v>
      </c>
      <c r="E21" s="7">
        <v>0</v>
      </c>
      <c r="F21" s="7">
        <v>0</v>
      </c>
      <c r="G21" s="7">
        <f>C21+D21+E21</f>
        <v>6000</v>
      </c>
    </row>
    <row r="22" spans="1:7" ht="15.75">
      <c r="A22" s="2" t="s">
        <v>10</v>
      </c>
      <c r="B22" s="5" t="s">
        <v>19</v>
      </c>
      <c r="C22" s="7">
        <v>1626.3003699999999</v>
      </c>
      <c r="D22" s="38">
        <v>0</v>
      </c>
      <c r="E22" s="7">
        <v>0</v>
      </c>
      <c r="F22" s="7">
        <v>0</v>
      </c>
      <c r="G22" s="7">
        <f>C22+D22+E22</f>
        <v>1626.3003699999999</v>
      </c>
    </row>
    <row r="23" spans="1:7" ht="15.75">
      <c r="A23" s="2" t="s">
        <v>11</v>
      </c>
      <c r="B23" s="5" t="s">
        <v>13</v>
      </c>
      <c r="C23" s="7"/>
      <c r="D23" s="38"/>
      <c r="E23" s="7"/>
      <c r="F23" s="7"/>
      <c r="G23" s="7"/>
    </row>
    <row r="24" spans="1:7" ht="157.5">
      <c r="A24" s="8" t="s">
        <v>21</v>
      </c>
      <c r="B24" s="5"/>
      <c r="C24" s="9">
        <f>C26+C28+C27+C29</f>
        <v>11247.335300000001</v>
      </c>
      <c r="D24" s="37">
        <f>D26+D28+D27+D29</f>
        <v>12105.649809999999</v>
      </c>
      <c r="E24" s="9">
        <f>E26+E28+E27+E29</f>
        <v>12100</v>
      </c>
      <c r="F24" s="9">
        <f>F26+F28+F27+F29</f>
        <v>12100</v>
      </c>
      <c r="G24" s="9">
        <f>G26+G28+G27+G29</f>
        <v>47552.985110000001</v>
      </c>
    </row>
    <row r="25" spans="1:7" ht="15.75">
      <c r="A25" s="2" t="s">
        <v>8</v>
      </c>
      <c r="B25" s="5" t="s">
        <v>13</v>
      </c>
      <c r="C25" s="7"/>
      <c r="D25" s="38"/>
      <c r="E25" s="7"/>
      <c r="F25" s="7"/>
      <c r="G25" s="7"/>
    </row>
    <row r="26" spans="1:7" ht="15.75">
      <c r="A26" s="51" t="s">
        <v>9</v>
      </c>
      <c r="B26" s="5" t="s">
        <v>14</v>
      </c>
      <c r="C26" s="7">
        <v>9785</v>
      </c>
      <c r="D26" s="38">
        <v>0</v>
      </c>
      <c r="E26" s="7">
        <v>0</v>
      </c>
      <c r="F26" s="7">
        <v>0</v>
      </c>
      <c r="G26" s="7">
        <f>C26+D26+E26+F26</f>
        <v>9785</v>
      </c>
    </row>
    <row r="27" spans="1:7" ht="15.75">
      <c r="A27" s="53"/>
      <c r="B27" s="5" t="s">
        <v>61</v>
      </c>
      <c r="C27" s="7">
        <v>0</v>
      </c>
      <c r="D27" s="38">
        <v>9763</v>
      </c>
      <c r="E27" s="7">
        <v>9763</v>
      </c>
      <c r="F27" s="7">
        <v>9763</v>
      </c>
      <c r="G27" s="7">
        <f>C27+D27+E27+F27</f>
        <v>29289</v>
      </c>
    </row>
    <row r="28" spans="1:7" ht="15.75">
      <c r="A28" s="51" t="s">
        <v>10</v>
      </c>
      <c r="B28" s="5" t="s">
        <v>18</v>
      </c>
      <c r="C28" s="7">
        <v>1462.3353</v>
      </c>
      <c r="D28" s="38">
        <v>0</v>
      </c>
      <c r="E28" s="7">
        <v>0</v>
      </c>
      <c r="F28" s="7">
        <v>0</v>
      </c>
      <c r="G28" s="7">
        <f>C28+D28+E28+F28</f>
        <v>1462.3353</v>
      </c>
    </row>
    <row r="29" spans="1:7" ht="15.75">
      <c r="A29" s="53"/>
      <c r="B29" s="5" t="s">
        <v>54</v>
      </c>
      <c r="C29" s="7">
        <v>0</v>
      </c>
      <c r="D29" s="38">
        <v>2342.6498099999999</v>
      </c>
      <c r="E29" s="7">
        <v>2337</v>
      </c>
      <c r="F29" s="7">
        <v>2337</v>
      </c>
      <c r="G29" s="7">
        <f>C29+D29+E29+F29</f>
        <v>7016.6498099999999</v>
      </c>
    </row>
    <row r="30" spans="1:7" ht="15.75">
      <c r="A30" s="2" t="s">
        <v>11</v>
      </c>
      <c r="B30" s="5" t="s">
        <v>13</v>
      </c>
      <c r="C30" s="7"/>
      <c r="D30" s="38"/>
      <c r="E30" s="7"/>
      <c r="F30" s="7"/>
      <c r="G30" s="7"/>
    </row>
    <row r="31" spans="1:7" ht="63">
      <c r="A31" s="8" t="s">
        <v>22</v>
      </c>
      <c r="B31" s="5"/>
      <c r="C31" s="9">
        <f>C34+C35+C36</f>
        <v>1898.7885799999999</v>
      </c>
      <c r="D31" s="37">
        <f>D34+D35+D36</f>
        <v>9581.6961900000006</v>
      </c>
      <c r="E31" s="9">
        <f>E34+E35+E36</f>
        <v>1522</v>
      </c>
      <c r="F31" s="9">
        <f>F34+F35+F36</f>
        <v>7525.2870000000003</v>
      </c>
      <c r="G31" s="9">
        <f>G34+G35+G36</f>
        <v>20527.771769999999</v>
      </c>
    </row>
    <row r="32" spans="1:7" ht="15.75">
      <c r="A32" s="2" t="s">
        <v>8</v>
      </c>
      <c r="B32" s="5" t="s">
        <v>13</v>
      </c>
      <c r="C32" s="7"/>
      <c r="D32" s="38"/>
      <c r="E32" s="7"/>
      <c r="F32" s="7"/>
      <c r="G32" s="7"/>
    </row>
    <row r="33" spans="1:7" ht="15.75">
      <c r="A33" s="2" t="s">
        <v>9</v>
      </c>
      <c r="B33" s="5" t="s">
        <v>13</v>
      </c>
      <c r="C33" s="7"/>
      <c r="D33" s="38"/>
      <c r="E33" s="7"/>
      <c r="F33" s="7"/>
      <c r="G33" s="7"/>
    </row>
    <row r="34" spans="1:7" ht="15.75">
      <c r="A34" s="51" t="s">
        <v>10</v>
      </c>
      <c r="B34" s="5" t="s">
        <v>17</v>
      </c>
      <c r="C34" s="7">
        <v>1648.7885799999999</v>
      </c>
      <c r="D34" s="38">
        <v>0</v>
      </c>
      <c r="E34" s="7">
        <v>0</v>
      </c>
      <c r="F34" s="7">
        <v>0</v>
      </c>
      <c r="G34" s="7">
        <f>C34+D34+E34</f>
        <v>1648.7885799999999</v>
      </c>
    </row>
    <row r="35" spans="1:7" ht="15.75">
      <c r="A35" s="52"/>
      <c r="B35" s="5" t="s">
        <v>55</v>
      </c>
      <c r="C35" s="7">
        <v>0</v>
      </c>
      <c r="D35" s="38">
        <v>9581.6961900000006</v>
      </c>
      <c r="E35" s="7">
        <v>1522</v>
      </c>
      <c r="F35" s="7">
        <v>7525.2870000000003</v>
      </c>
      <c r="G35" s="7">
        <f>C35+D35+E35+F35</f>
        <v>18628.983189999999</v>
      </c>
    </row>
    <row r="36" spans="1:7" ht="15.75">
      <c r="A36" s="53"/>
      <c r="B36" s="5" t="s">
        <v>16</v>
      </c>
      <c r="C36" s="7">
        <v>250</v>
      </c>
      <c r="D36" s="38">
        <v>0</v>
      </c>
      <c r="E36" s="7">
        <v>0</v>
      </c>
      <c r="F36" s="7">
        <v>0</v>
      </c>
      <c r="G36" s="7">
        <f>C36+D36+E36+F36</f>
        <v>250</v>
      </c>
    </row>
    <row r="37" spans="1:7" ht="15.75">
      <c r="A37" s="2" t="s">
        <v>11</v>
      </c>
      <c r="B37" s="5"/>
      <c r="C37" s="7"/>
      <c r="D37" s="38"/>
      <c r="E37" s="7"/>
      <c r="F37" s="7"/>
      <c r="G37" s="7"/>
    </row>
    <row r="38" spans="1:7" ht="78.75">
      <c r="A38" s="8" t="s">
        <v>23</v>
      </c>
      <c r="B38" s="5"/>
      <c r="C38" s="9">
        <f>C40+C41</f>
        <v>59970.83425</v>
      </c>
      <c r="D38" s="37">
        <f>D40+D41</f>
        <v>56957.904999999999</v>
      </c>
      <c r="E38" s="9">
        <f>E40+E41</f>
        <v>52496.555999999997</v>
      </c>
      <c r="F38" s="9">
        <f>F40+F41</f>
        <v>51493.269</v>
      </c>
      <c r="G38" s="9">
        <f>G40+G41</f>
        <v>220918.56424999997</v>
      </c>
    </row>
    <row r="39" spans="1:7" ht="15.75">
      <c r="A39" s="2" t="s">
        <v>8</v>
      </c>
      <c r="B39" s="5" t="s">
        <v>13</v>
      </c>
      <c r="C39" s="7"/>
      <c r="D39" s="38"/>
      <c r="E39" s="7"/>
      <c r="F39" s="7"/>
      <c r="G39" s="7"/>
    </row>
    <row r="40" spans="1:7" ht="15.75">
      <c r="A40" s="35" t="s">
        <v>9</v>
      </c>
      <c r="B40" s="5"/>
      <c r="C40" s="7">
        <f>C45+C46+C47</f>
        <v>13090.346730000001</v>
      </c>
      <c r="D40" s="38">
        <f>D45+D46+D47</f>
        <v>0</v>
      </c>
      <c r="E40" s="7">
        <f>E45+E46+E47</f>
        <v>0</v>
      </c>
      <c r="F40" s="7">
        <f>F45+F46+F47</f>
        <v>0</v>
      </c>
      <c r="G40" s="7">
        <f>G45+G46+G47</f>
        <v>13090.346730000001</v>
      </c>
    </row>
    <row r="41" spans="1:7" ht="15.75">
      <c r="A41" s="35" t="s">
        <v>10</v>
      </c>
      <c r="B41" s="5"/>
      <c r="C41" s="7">
        <f>C48+C52+C50+C54+C55+C57+C59+C60</f>
        <v>46880.487519999995</v>
      </c>
      <c r="D41" s="38">
        <f>D48+D49+D50+D51+D52+D53+D54+D55+D56+D57+D58+D59+D60</f>
        <v>56957.904999999999</v>
      </c>
      <c r="E41" s="7">
        <f>E48+E49+E50+E51+E52+E53+E54+E55+E56+E57+E58+E59+E60</f>
        <v>52496.555999999997</v>
      </c>
      <c r="F41" s="7">
        <f>F48+F49+F50+F51+F52+F53+F54+F55+F56+F57+F58+F59+F60</f>
        <v>51493.269</v>
      </c>
      <c r="G41" s="7">
        <f>G48+G49+G50+G51+G52+G53+G54+G55+G56+G57+G58+G59+G60</f>
        <v>207828.21751999998</v>
      </c>
    </row>
    <row r="42" spans="1:7" ht="15.75">
      <c r="A42" s="2" t="s">
        <v>11</v>
      </c>
      <c r="B42" s="5" t="s">
        <v>13</v>
      </c>
      <c r="C42" s="7"/>
      <c r="D42" s="38"/>
      <c r="E42" s="7"/>
      <c r="F42" s="7"/>
      <c r="G42" s="7"/>
    </row>
    <row r="43" spans="1:7" ht="47.25">
      <c r="A43" s="8" t="s">
        <v>34</v>
      </c>
      <c r="B43" s="5"/>
      <c r="C43" s="9">
        <f>C44+C45+C48+C50+C52+C54+C55+C57+C59+C60+C46+C47</f>
        <v>59970.834249999993</v>
      </c>
      <c r="D43" s="37">
        <f>D45+D46+D47+D48+D49+D50+D51+D52+D53+D54+D55+D56+D57+D58+D59+D60</f>
        <v>56957.904999999999</v>
      </c>
      <c r="E43" s="9">
        <f>E45+E46+E47+E48+E49+E50+E51+E52+E53+E54+E55+E56+E57+E58+E59+E60</f>
        <v>52496.555999999997</v>
      </c>
      <c r="F43" s="9">
        <f>F45+F46+F47+F48+F49+F50+F51+F52+F53+F54+F55+F56+F57+F58+F59+F60</f>
        <v>51493.269</v>
      </c>
      <c r="G43" s="9">
        <f>G45+G46+G47+G48+G49+G50+G51+G52+G53+G54+G55+G56+G57+G58+G59+G60</f>
        <v>220918.56424999997</v>
      </c>
    </row>
    <row r="44" spans="1:7" ht="15.75">
      <c r="A44" s="2" t="s">
        <v>8</v>
      </c>
      <c r="B44" s="5" t="s">
        <v>13</v>
      </c>
      <c r="C44" s="7"/>
      <c r="D44" s="38"/>
      <c r="E44" s="7"/>
      <c r="F44" s="7"/>
      <c r="G44" s="7"/>
    </row>
    <row r="45" spans="1:7" ht="15.75">
      <c r="A45" s="51" t="s">
        <v>9</v>
      </c>
      <c r="B45" s="5" t="s">
        <v>24</v>
      </c>
      <c r="C45" s="7">
        <v>4840.3467300000002</v>
      </c>
      <c r="D45" s="38">
        <v>0</v>
      </c>
      <c r="E45" s="7">
        <v>0</v>
      </c>
      <c r="F45" s="7">
        <v>0</v>
      </c>
      <c r="G45" s="7">
        <f>C45</f>
        <v>4840.3467300000002</v>
      </c>
    </row>
    <row r="46" spans="1:7" ht="15.75">
      <c r="A46" s="52"/>
      <c r="B46" s="5" t="s">
        <v>25</v>
      </c>
      <c r="C46" s="7">
        <v>750</v>
      </c>
      <c r="D46" s="38">
        <v>0</v>
      </c>
      <c r="E46" s="7">
        <v>0</v>
      </c>
      <c r="F46" s="7">
        <v>0</v>
      </c>
      <c r="G46" s="7">
        <f t="shared" ref="G46:G60" si="0">C46+D46+E46+F46</f>
        <v>750</v>
      </c>
    </row>
    <row r="47" spans="1:7" ht="15.75">
      <c r="A47" s="53"/>
      <c r="B47" s="5" t="s">
        <v>48</v>
      </c>
      <c r="C47" s="7">
        <v>7500</v>
      </c>
      <c r="D47" s="38">
        <v>0</v>
      </c>
      <c r="E47" s="7">
        <v>0</v>
      </c>
      <c r="F47" s="7">
        <v>0</v>
      </c>
      <c r="G47" s="7">
        <f>C47</f>
        <v>7500</v>
      </c>
    </row>
    <row r="48" spans="1:7" ht="15.75">
      <c r="A48" s="51" t="s">
        <v>10</v>
      </c>
      <c r="B48" s="5" t="s">
        <v>26</v>
      </c>
      <c r="C48" s="10">
        <v>30342.945370000001</v>
      </c>
      <c r="D48" s="38">
        <v>0</v>
      </c>
      <c r="E48" s="7">
        <v>0</v>
      </c>
      <c r="F48" s="7">
        <v>0</v>
      </c>
      <c r="G48" s="7">
        <f t="shared" si="0"/>
        <v>30342.945370000001</v>
      </c>
    </row>
    <row r="49" spans="1:7" ht="15.75">
      <c r="A49" s="52"/>
      <c r="B49" s="5" t="s">
        <v>59</v>
      </c>
      <c r="C49" s="10">
        <v>0</v>
      </c>
      <c r="D49" s="38">
        <v>35530.248</v>
      </c>
      <c r="E49" s="7">
        <v>34539.701000000001</v>
      </c>
      <c r="F49" s="7">
        <v>34539.701000000001</v>
      </c>
      <c r="G49" s="7">
        <f>C49+D49+E49+F49</f>
        <v>104609.65</v>
      </c>
    </row>
    <row r="50" spans="1:7" ht="15.75">
      <c r="A50" s="52"/>
      <c r="B50" s="5" t="s">
        <v>27</v>
      </c>
      <c r="C50" s="10">
        <v>8402.0536900000006</v>
      </c>
      <c r="D50" s="38">
        <v>0</v>
      </c>
      <c r="E50" s="7">
        <v>0</v>
      </c>
      <c r="F50" s="7">
        <v>0</v>
      </c>
      <c r="G50" s="7">
        <f t="shared" si="0"/>
        <v>8402.0536900000006</v>
      </c>
    </row>
    <row r="51" spans="1:7" ht="15.75">
      <c r="A51" s="52"/>
      <c r="B51" s="5" t="s">
        <v>60</v>
      </c>
      <c r="C51" s="10">
        <v>0</v>
      </c>
      <c r="D51" s="38">
        <v>10962.606</v>
      </c>
      <c r="E51" s="7">
        <v>11705.735000000001</v>
      </c>
      <c r="F51" s="7">
        <v>10702.448</v>
      </c>
      <c r="G51" s="7">
        <f>C51+D51+E51+F51</f>
        <v>33370.789000000004</v>
      </c>
    </row>
    <row r="52" spans="1:7" ht="15.75">
      <c r="A52" s="52"/>
      <c r="B52" s="5" t="s">
        <v>28</v>
      </c>
      <c r="C52" s="10">
        <v>3965.87592</v>
      </c>
      <c r="D52" s="38">
        <v>0</v>
      </c>
      <c r="E52" s="7">
        <v>0</v>
      </c>
      <c r="F52" s="7">
        <v>0</v>
      </c>
      <c r="G52" s="7">
        <f t="shared" si="0"/>
        <v>3965.87592</v>
      </c>
    </row>
    <row r="53" spans="1:7" ht="15.75">
      <c r="A53" s="52"/>
      <c r="B53" s="5" t="s">
        <v>58</v>
      </c>
      <c r="C53" s="10">
        <v>0</v>
      </c>
      <c r="D53" s="38">
        <v>3966.877</v>
      </c>
      <c r="E53" s="7">
        <v>0</v>
      </c>
      <c r="F53" s="7">
        <v>0</v>
      </c>
      <c r="G53" s="7">
        <f t="shared" si="0"/>
        <v>3966.877</v>
      </c>
    </row>
    <row r="54" spans="1:7" ht="15.75">
      <c r="A54" s="52"/>
      <c r="B54" s="5" t="s">
        <v>29</v>
      </c>
      <c r="C54" s="7">
        <v>2570.3540800000001</v>
      </c>
      <c r="D54" s="38">
        <v>3547.931</v>
      </c>
      <c r="E54" s="7">
        <v>3300.877</v>
      </c>
      <c r="F54" s="7">
        <v>3300.877</v>
      </c>
      <c r="G54" s="7">
        <f t="shared" si="0"/>
        <v>12720.03908</v>
      </c>
    </row>
    <row r="55" spans="1:7" ht="15.75">
      <c r="A55" s="52"/>
      <c r="B55" s="5" t="s">
        <v>30</v>
      </c>
      <c r="C55" s="7">
        <v>20</v>
      </c>
      <c r="D55" s="38">
        <v>0</v>
      </c>
      <c r="E55" s="7">
        <v>0</v>
      </c>
      <c r="F55" s="7">
        <v>0</v>
      </c>
      <c r="G55" s="7">
        <f t="shared" si="0"/>
        <v>20</v>
      </c>
    </row>
    <row r="56" spans="1:7" ht="15.75">
      <c r="A56" s="52"/>
      <c r="B56" s="5" t="s">
        <v>57</v>
      </c>
      <c r="C56" s="7">
        <v>0</v>
      </c>
      <c r="D56" s="38">
        <v>20</v>
      </c>
      <c r="E56" s="7">
        <v>20</v>
      </c>
      <c r="F56" s="7">
        <v>20</v>
      </c>
      <c r="G56" s="7">
        <f t="shared" si="0"/>
        <v>60</v>
      </c>
    </row>
    <row r="57" spans="1:7" ht="15.75">
      <c r="A57" s="52"/>
      <c r="B57" s="5" t="s">
        <v>31</v>
      </c>
      <c r="C57" s="7">
        <v>752.12900000000002</v>
      </c>
      <c r="D57" s="38">
        <v>0</v>
      </c>
      <c r="E57" s="7">
        <v>0</v>
      </c>
      <c r="F57" s="7">
        <v>0</v>
      </c>
      <c r="G57" s="7">
        <f t="shared" si="0"/>
        <v>752.12900000000002</v>
      </c>
    </row>
    <row r="58" spans="1:7" ht="15.75">
      <c r="A58" s="52"/>
      <c r="B58" s="5" t="s">
        <v>56</v>
      </c>
      <c r="C58" s="7">
        <v>0</v>
      </c>
      <c r="D58" s="38">
        <v>1564.4290000000001</v>
      </c>
      <c r="E58" s="7">
        <v>1564.4290000000001</v>
      </c>
      <c r="F58" s="7">
        <v>1564.4290000000001</v>
      </c>
      <c r="G58" s="7">
        <f t="shared" si="0"/>
        <v>4693.2870000000003</v>
      </c>
    </row>
    <row r="59" spans="1:7" ht="15.75">
      <c r="A59" s="52"/>
      <c r="B59" s="5" t="s">
        <v>32</v>
      </c>
      <c r="C59" s="7">
        <v>601.49947999999995</v>
      </c>
      <c r="D59" s="38">
        <v>1075.0999999999999</v>
      </c>
      <c r="E59" s="7">
        <v>1075.0999999999999</v>
      </c>
      <c r="F59" s="7">
        <v>1075.0999999999999</v>
      </c>
      <c r="G59" s="7">
        <f t="shared" si="0"/>
        <v>3826.7994799999997</v>
      </c>
    </row>
    <row r="60" spans="1:7" ht="15.75">
      <c r="A60" s="53"/>
      <c r="B60" s="5" t="s">
        <v>33</v>
      </c>
      <c r="C60" s="7">
        <v>225.62997999999999</v>
      </c>
      <c r="D60" s="38">
        <v>290.714</v>
      </c>
      <c r="E60" s="7">
        <v>290.714</v>
      </c>
      <c r="F60" s="7">
        <v>290.714</v>
      </c>
      <c r="G60" s="7">
        <f t="shared" si="0"/>
        <v>1097.77198</v>
      </c>
    </row>
    <row r="61" spans="1:7" ht="15.75">
      <c r="A61" s="2" t="s">
        <v>11</v>
      </c>
      <c r="B61" s="11" t="s">
        <v>13</v>
      </c>
      <c r="C61" s="12"/>
      <c r="D61" s="40"/>
      <c r="E61" s="12"/>
      <c r="F61" s="12"/>
      <c r="G61" s="12"/>
    </row>
    <row r="62" spans="1:7" ht="15.75">
      <c r="A62" s="13"/>
      <c r="B62" s="13"/>
      <c r="C62" s="13"/>
      <c r="D62" s="13"/>
      <c r="E62" s="13"/>
      <c r="F62" s="13"/>
      <c r="G62" s="13"/>
    </row>
    <row r="63" spans="1:7" ht="15.75">
      <c r="A63" s="13"/>
      <c r="B63" s="13"/>
      <c r="C63" s="13"/>
      <c r="D63" s="13"/>
      <c r="E63" s="13"/>
      <c r="F63" s="13"/>
      <c r="G63" s="13"/>
    </row>
    <row r="64" spans="1:7" ht="15.75">
      <c r="A64" s="13"/>
      <c r="B64" s="13"/>
      <c r="C64" s="13"/>
      <c r="D64" s="13"/>
      <c r="E64" s="13"/>
      <c r="F64" s="13"/>
      <c r="G64" s="13"/>
    </row>
    <row r="65" spans="1:7" ht="15.75">
      <c r="A65" s="13"/>
      <c r="B65" s="13"/>
      <c r="C65" s="13"/>
      <c r="D65" s="13"/>
      <c r="E65" s="13"/>
      <c r="F65" s="13"/>
      <c r="G65" s="13"/>
    </row>
    <row r="66" spans="1:7" ht="15.75">
      <c r="A66" s="13"/>
      <c r="B66" s="13"/>
      <c r="C66" s="13"/>
      <c r="D66" s="13"/>
      <c r="E66" s="13"/>
      <c r="F66" s="13"/>
      <c r="G66" s="13"/>
    </row>
    <row r="67" spans="1:7" ht="15.75">
      <c r="A67" s="13"/>
      <c r="B67" s="13"/>
      <c r="C67" s="13"/>
      <c r="D67" s="13"/>
      <c r="E67" s="13"/>
      <c r="F67" s="13"/>
      <c r="G67" s="13"/>
    </row>
  </sheetData>
  <mergeCells count="13">
    <mergeCell ref="A45:A47"/>
    <mergeCell ref="A26:A27"/>
    <mergeCell ref="A28:A29"/>
    <mergeCell ref="A5:G5"/>
    <mergeCell ref="C1:G1"/>
    <mergeCell ref="C2:G2"/>
    <mergeCell ref="C3:G3"/>
    <mergeCell ref="C4:G4"/>
    <mergeCell ref="A48:A60"/>
    <mergeCell ref="A7:A8"/>
    <mergeCell ref="B7:B8"/>
    <mergeCell ref="C7:G7"/>
    <mergeCell ref="A34:A36"/>
  </mergeCells>
  <phoneticPr fontId="0" type="noConversion"/>
  <printOptions horizontalCentered="1"/>
  <pageMargins left="0.19685039370078741" right="0.19685039370078741" top="0.78740157480314965" bottom="0.19685039370078741" header="0.51181102362204722" footer="0.51181102362204722"/>
  <pageSetup paperSize="9" scale="87" fitToHeight="0" orientation="landscape" useFirstPageNumber="1" r:id="rId1"/>
  <rowBreaks count="1" manualBreakCount="1">
    <brk id="1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G58"/>
  <sheetViews>
    <sheetView view="pageBreakPreview" workbookViewId="0">
      <selection activeCell="A5" sqref="A5:G5"/>
    </sheetView>
  </sheetViews>
  <sheetFormatPr defaultRowHeight="13.15" customHeight="1"/>
  <cols>
    <col min="1" max="1" width="45.42578125" customWidth="1"/>
    <col min="2" max="2" width="29.42578125" customWidth="1"/>
    <col min="3" max="7" width="15.7109375" customWidth="1"/>
  </cols>
  <sheetData>
    <row r="1" spans="1:7" ht="15" customHeight="1">
      <c r="C1" s="50" t="s">
        <v>35</v>
      </c>
      <c r="D1" s="50"/>
      <c r="E1" s="50"/>
      <c r="F1" s="50"/>
      <c r="G1" s="50"/>
    </row>
    <row r="2" spans="1:7" ht="15" customHeight="1">
      <c r="C2" s="50" t="s">
        <v>1</v>
      </c>
      <c r="D2" s="50"/>
      <c r="E2" s="50"/>
      <c r="F2" s="50"/>
      <c r="G2" s="50"/>
    </row>
    <row r="3" spans="1:7" ht="15" customHeight="1">
      <c r="C3" s="50" t="s">
        <v>2</v>
      </c>
      <c r="D3" s="50"/>
      <c r="E3" s="50"/>
      <c r="F3" s="50"/>
      <c r="G3" s="50"/>
    </row>
    <row r="4" spans="1:7" ht="15" customHeight="1">
      <c r="C4" s="50" t="s">
        <v>64</v>
      </c>
      <c r="D4" s="50"/>
      <c r="E4" s="50"/>
      <c r="F4" s="50"/>
      <c r="G4" s="50"/>
    </row>
    <row r="5" spans="1:7" ht="31.15" customHeight="1">
      <c r="A5" s="49" t="s">
        <v>50</v>
      </c>
      <c r="B5" s="49"/>
      <c r="C5" s="49"/>
      <c r="D5" s="49"/>
      <c r="E5" s="49"/>
      <c r="F5" s="49"/>
      <c r="G5" s="49"/>
    </row>
    <row r="6" spans="1:7" ht="14.25" customHeight="1">
      <c r="A6" s="1"/>
      <c r="B6" s="1"/>
      <c r="C6" s="1"/>
      <c r="D6" s="1"/>
      <c r="E6" s="1"/>
      <c r="F6" s="1"/>
      <c r="G6" s="1"/>
    </row>
    <row r="7" spans="1:7" ht="39" customHeight="1">
      <c r="A7" s="54" t="s">
        <v>63</v>
      </c>
      <c r="B7" s="54" t="s">
        <v>4</v>
      </c>
      <c r="C7" s="54" t="s">
        <v>5</v>
      </c>
      <c r="D7" s="54"/>
      <c r="E7" s="54"/>
      <c r="F7" s="54"/>
      <c r="G7" s="54"/>
    </row>
    <row r="8" spans="1:7" ht="32.450000000000003" customHeight="1">
      <c r="A8" s="54"/>
      <c r="B8" s="54"/>
      <c r="C8" s="3">
        <v>2024</v>
      </c>
      <c r="D8" s="36">
        <v>2025</v>
      </c>
      <c r="E8" s="3">
        <v>2026</v>
      </c>
      <c r="F8" s="3">
        <v>2027</v>
      </c>
      <c r="G8" s="3" t="s">
        <v>6</v>
      </c>
    </row>
    <row r="9" spans="1:7" ht="63">
      <c r="A9" s="14" t="s">
        <v>36</v>
      </c>
      <c r="B9" s="5"/>
      <c r="C9" s="9">
        <f>C14+C35</f>
        <v>1898.7885799999999</v>
      </c>
      <c r="D9" s="37">
        <f>D14+D35</f>
        <v>9581.6961900000006</v>
      </c>
      <c r="E9" s="9">
        <f>E14+E35</f>
        <v>1522</v>
      </c>
      <c r="F9" s="9">
        <f>F14+F35</f>
        <v>7525.2870000000003</v>
      </c>
      <c r="G9" s="9">
        <f>C9+D9+E9+F9</f>
        <v>20527.771769999999</v>
      </c>
    </row>
    <row r="10" spans="1:7" ht="15.75">
      <c r="A10" s="15" t="s">
        <v>8</v>
      </c>
      <c r="B10" s="5" t="s">
        <v>13</v>
      </c>
      <c r="C10" s="7"/>
      <c r="D10" s="38"/>
      <c r="E10" s="7"/>
      <c r="F10" s="7"/>
      <c r="G10" s="7"/>
    </row>
    <row r="11" spans="1:7" ht="15.75">
      <c r="A11" s="15" t="s">
        <v>9</v>
      </c>
      <c r="B11" s="5" t="s">
        <v>13</v>
      </c>
      <c r="C11" s="7"/>
      <c r="D11" s="38"/>
      <c r="E11" s="7"/>
      <c r="F11" s="7"/>
      <c r="G11" s="7"/>
    </row>
    <row r="12" spans="1:7" ht="15.75">
      <c r="A12" s="16" t="s">
        <v>10</v>
      </c>
      <c r="B12" s="5"/>
      <c r="C12" s="7">
        <f>C17+C18+C28+C38</f>
        <v>1898.7885799999999</v>
      </c>
      <c r="D12" s="38">
        <f>D18</f>
        <v>9581.6961900000006</v>
      </c>
      <c r="E12" s="7">
        <f>E18</f>
        <v>1522</v>
      </c>
      <c r="F12" s="7">
        <f>F18</f>
        <v>7525.2870000000003</v>
      </c>
      <c r="G12" s="7">
        <f>C12+D12+E12+F12</f>
        <v>20527.771769999999</v>
      </c>
    </row>
    <row r="13" spans="1:7" ht="15.75">
      <c r="A13" s="15" t="s">
        <v>11</v>
      </c>
      <c r="B13" s="5" t="s">
        <v>13</v>
      </c>
      <c r="C13" s="7"/>
      <c r="D13" s="38"/>
      <c r="E13" s="7"/>
      <c r="F13" s="7"/>
      <c r="G13" s="7"/>
    </row>
    <row r="14" spans="1:7" ht="85.5" customHeight="1">
      <c r="A14" s="45" t="s">
        <v>51</v>
      </c>
      <c r="B14" s="5"/>
      <c r="C14" s="46">
        <f>C17</f>
        <v>1648.7885799999999</v>
      </c>
      <c r="D14" s="47">
        <f>D18</f>
        <v>9581.6961900000006</v>
      </c>
      <c r="E14" s="46">
        <f>E18</f>
        <v>1522</v>
      </c>
      <c r="F14" s="46">
        <f>F18</f>
        <v>7525.2870000000003</v>
      </c>
      <c r="G14" s="46">
        <f>G20+G35+G18</f>
        <v>20527.771769999999</v>
      </c>
    </row>
    <row r="15" spans="1:7" ht="15.75">
      <c r="A15" s="15" t="s">
        <v>8</v>
      </c>
      <c r="B15" s="5" t="s">
        <v>13</v>
      </c>
      <c r="C15" s="7"/>
      <c r="D15" s="38"/>
      <c r="E15" s="7"/>
      <c r="F15" s="7"/>
      <c r="G15" s="7"/>
    </row>
    <row r="16" spans="1:7" ht="15.75">
      <c r="A16" s="15" t="s">
        <v>9</v>
      </c>
      <c r="B16" s="5" t="s">
        <v>13</v>
      </c>
      <c r="C16" s="7"/>
      <c r="D16" s="38"/>
      <c r="E16" s="7"/>
      <c r="F16" s="7"/>
      <c r="G16" s="7"/>
    </row>
    <row r="17" spans="1:7" ht="15.75">
      <c r="A17" s="56" t="s">
        <v>10</v>
      </c>
      <c r="B17" s="5" t="s">
        <v>17</v>
      </c>
      <c r="C17" s="7">
        <f>C20+C25</f>
        <v>1648.7885799999999</v>
      </c>
      <c r="D17" s="38">
        <v>0</v>
      </c>
      <c r="E17" s="7">
        <f>E20+E25</f>
        <v>0</v>
      </c>
      <c r="F17" s="7">
        <f>F20+F25</f>
        <v>0</v>
      </c>
      <c r="G17" s="7">
        <f>C17+D17+E17+F17</f>
        <v>1648.7885799999999</v>
      </c>
    </row>
    <row r="18" spans="1:7" ht="15.75">
      <c r="A18" s="57"/>
      <c r="B18" s="5" t="s">
        <v>55</v>
      </c>
      <c r="C18" s="7">
        <v>0</v>
      </c>
      <c r="D18" s="38">
        <f>D28+D33</f>
        <v>9581.6961900000006</v>
      </c>
      <c r="E18" s="7">
        <v>1522</v>
      </c>
      <c r="F18" s="7">
        <v>7525.2870000000003</v>
      </c>
      <c r="G18" s="7">
        <f>C18+D18+E18+F18</f>
        <v>18628.983189999999</v>
      </c>
    </row>
    <row r="19" spans="1:7" ht="15.75">
      <c r="A19" s="15" t="s">
        <v>11</v>
      </c>
      <c r="B19" s="5" t="s">
        <v>13</v>
      </c>
      <c r="C19" s="7"/>
      <c r="D19" s="38"/>
      <c r="E19" s="7"/>
      <c r="F19" s="7"/>
      <c r="G19" s="7"/>
    </row>
    <row r="20" spans="1:7" ht="63">
      <c r="A20" s="15" t="s">
        <v>37</v>
      </c>
      <c r="B20" s="5"/>
      <c r="C20" s="7">
        <f>C23</f>
        <v>1648.7885799999999</v>
      </c>
      <c r="D20" s="38">
        <f>D23</f>
        <v>0</v>
      </c>
      <c r="E20" s="7">
        <f>E23</f>
        <v>0</v>
      </c>
      <c r="F20" s="7">
        <f>F23</f>
        <v>0</v>
      </c>
      <c r="G20" s="7">
        <f>G23</f>
        <v>1648.7885799999999</v>
      </c>
    </row>
    <row r="21" spans="1:7" ht="15.75">
      <c r="A21" s="15" t="s">
        <v>8</v>
      </c>
      <c r="B21" s="5" t="s">
        <v>13</v>
      </c>
      <c r="C21" s="7"/>
      <c r="D21" s="38"/>
      <c r="E21" s="7"/>
      <c r="F21" s="7"/>
      <c r="G21" s="7"/>
    </row>
    <row r="22" spans="1:7" ht="15.75">
      <c r="A22" s="15" t="s">
        <v>9</v>
      </c>
      <c r="B22" s="5" t="s">
        <v>13</v>
      </c>
      <c r="C22" s="7"/>
      <c r="D22" s="38"/>
      <c r="E22" s="7"/>
      <c r="F22" s="7"/>
      <c r="G22" s="7"/>
    </row>
    <row r="23" spans="1:7" ht="15.75">
      <c r="A23" s="15" t="s">
        <v>10</v>
      </c>
      <c r="B23" s="5" t="s">
        <v>17</v>
      </c>
      <c r="C23" s="7">
        <v>1648.7885799999999</v>
      </c>
      <c r="D23" s="38">
        <v>0</v>
      </c>
      <c r="E23" s="7">
        <v>0</v>
      </c>
      <c r="F23" s="7">
        <v>0</v>
      </c>
      <c r="G23" s="7">
        <f>C23+D23+E23</f>
        <v>1648.7885799999999</v>
      </c>
    </row>
    <row r="24" spans="1:7" ht="15.75">
      <c r="A24" s="15" t="s">
        <v>11</v>
      </c>
      <c r="B24" s="5" t="s">
        <v>13</v>
      </c>
      <c r="C24" s="7"/>
      <c r="D24" s="38"/>
      <c r="E24" s="7"/>
      <c r="F24" s="7"/>
      <c r="G24" s="7"/>
    </row>
    <row r="25" spans="1:7" ht="47.25">
      <c r="A25" s="15" t="s">
        <v>38</v>
      </c>
      <c r="B25" s="5"/>
      <c r="C25" s="7">
        <f>C28</f>
        <v>0</v>
      </c>
      <c r="D25" s="38">
        <f>D28</f>
        <v>8000</v>
      </c>
      <c r="E25" s="7">
        <f>E28</f>
        <v>0</v>
      </c>
      <c r="F25" s="7">
        <f>F28</f>
        <v>0</v>
      </c>
      <c r="G25" s="7">
        <f>G28</f>
        <v>8000</v>
      </c>
    </row>
    <row r="26" spans="1:7" ht="15.75">
      <c r="A26" s="15" t="s">
        <v>8</v>
      </c>
      <c r="B26" s="5" t="s">
        <v>13</v>
      </c>
      <c r="C26" s="7"/>
      <c r="D26" s="38"/>
      <c r="E26" s="7"/>
      <c r="F26" s="7"/>
      <c r="G26" s="7"/>
    </row>
    <row r="27" spans="1:7" ht="15.75">
      <c r="A27" s="15" t="s">
        <v>9</v>
      </c>
      <c r="B27" s="5" t="s">
        <v>13</v>
      </c>
      <c r="C27" s="7"/>
      <c r="D27" s="38"/>
      <c r="E27" s="7"/>
      <c r="F27" s="7"/>
      <c r="G27" s="7"/>
    </row>
    <row r="28" spans="1:7" ht="15.75">
      <c r="A28" s="15" t="s">
        <v>10</v>
      </c>
      <c r="B28" s="5" t="s">
        <v>55</v>
      </c>
      <c r="C28" s="7">
        <v>0</v>
      </c>
      <c r="D28" s="38">
        <v>8000</v>
      </c>
      <c r="E28" s="7">
        <v>0</v>
      </c>
      <c r="F28" s="7">
        <v>0</v>
      </c>
      <c r="G28" s="7">
        <f>C28+D28+E28</f>
        <v>8000</v>
      </c>
    </row>
    <row r="29" spans="1:7" ht="15.75">
      <c r="A29" s="15" t="s">
        <v>11</v>
      </c>
      <c r="B29" s="5" t="s">
        <v>13</v>
      </c>
      <c r="C29" s="7"/>
      <c r="D29" s="38"/>
      <c r="E29" s="7"/>
      <c r="F29" s="7"/>
      <c r="G29" s="7"/>
    </row>
    <row r="30" spans="1:7" ht="47.25">
      <c r="A30" s="15" t="s">
        <v>62</v>
      </c>
      <c r="B30" s="5"/>
      <c r="C30" s="7">
        <f>C33</f>
        <v>0</v>
      </c>
      <c r="D30" s="38">
        <f>D33</f>
        <v>1581.6961899999999</v>
      </c>
      <c r="E30" s="7">
        <f>E33</f>
        <v>0</v>
      </c>
      <c r="F30" s="7">
        <f>F33</f>
        <v>0</v>
      </c>
      <c r="G30" s="7">
        <f>G33</f>
        <v>1581.6961899999999</v>
      </c>
    </row>
    <row r="31" spans="1:7" ht="15.75">
      <c r="A31" s="15" t="s">
        <v>8</v>
      </c>
      <c r="B31" s="5" t="s">
        <v>13</v>
      </c>
      <c r="C31" s="7"/>
      <c r="D31" s="38"/>
      <c r="E31" s="7"/>
      <c r="F31" s="7"/>
      <c r="G31" s="7"/>
    </row>
    <row r="32" spans="1:7" ht="15.75">
      <c r="A32" s="15" t="s">
        <v>9</v>
      </c>
      <c r="B32" s="5" t="s">
        <v>13</v>
      </c>
      <c r="C32" s="7"/>
      <c r="D32" s="38"/>
      <c r="E32" s="7"/>
      <c r="F32" s="7"/>
      <c r="G32" s="7"/>
    </row>
    <row r="33" spans="1:7" ht="15.75">
      <c r="A33" s="15" t="s">
        <v>10</v>
      </c>
      <c r="B33" s="5" t="s">
        <v>55</v>
      </c>
      <c r="C33" s="7">
        <v>0</v>
      </c>
      <c r="D33" s="38">
        <v>1581.6961899999999</v>
      </c>
      <c r="E33" s="7">
        <v>0</v>
      </c>
      <c r="F33" s="7">
        <v>0</v>
      </c>
      <c r="G33" s="7">
        <f>C33+D33+E33</f>
        <v>1581.6961899999999</v>
      </c>
    </row>
    <row r="34" spans="1:7" ht="15.75">
      <c r="A34" s="15" t="s">
        <v>11</v>
      </c>
      <c r="B34" s="5" t="s">
        <v>13</v>
      </c>
      <c r="C34" s="7"/>
      <c r="D34" s="38"/>
      <c r="E34" s="7"/>
      <c r="F34" s="7"/>
      <c r="G34" s="7"/>
    </row>
    <row r="35" spans="1:7" ht="63">
      <c r="A35" s="45" t="s">
        <v>39</v>
      </c>
      <c r="B35" s="5"/>
      <c r="C35" s="46">
        <f>C38</f>
        <v>250</v>
      </c>
      <c r="D35" s="47">
        <f>D38</f>
        <v>0</v>
      </c>
      <c r="E35" s="46">
        <f>E38</f>
        <v>0</v>
      </c>
      <c r="F35" s="46">
        <f>F38</f>
        <v>0</v>
      </c>
      <c r="G35" s="46">
        <f>G38</f>
        <v>250</v>
      </c>
    </row>
    <row r="36" spans="1:7" ht="15.75">
      <c r="A36" s="15" t="s">
        <v>8</v>
      </c>
      <c r="B36" s="5" t="s">
        <v>13</v>
      </c>
      <c r="C36" s="7"/>
      <c r="D36" s="38"/>
      <c r="E36" s="7"/>
      <c r="F36" s="7"/>
      <c r="G36" s="7"/>
    </row>
    <row r="37" spans="1:7" ht="15.75">
      <c r="A37" s="15" t="s">
        <v>9</v>
      </c>
      <c r="B37" s="5" t="s">
        <v>13</v>
      </c>
      <c r="C37" s="7"/>
      <c r="D37" s="38"/>
      <c r="E37" s="7"/>
      <c r="F37" s="7"/>
      <c r="G37" s="7"/>
    </row>
    <row r="38" spans="1:7" ht="15.75">
      <c r="A38" s="16" t="s">
        <v>10</v>
      </c>
      <c r="B38" s="5" t="s">
        <v>16</v>
      </c>
      <c r="C38" s="7">
        <v>250</v>
      </c>
      <c r="D38" s="38">
        <v>0</v>
      </c>
      <c r="E38" s="7">
        <v>0</v>
      </c>
      <c r="F38" s="7">
        <v>0</v>
      </c>
      <c r="G38" s="7">
        <f>C38+D38+E38+F38</f>
        <v>250</v>
      </c>
    </row>
    <row r="39" spans="1:7" ht="15.75">
      <c r="A39" s="15" t="s">
        <v>11</v>
      </c>
      <c r="B39" s="5" t="s">
        <v>13</v>
      </c>
      <c r="C39" s="7"/>
      <c r="D39" s="38"/>
      <c r="E39" s="7"/>
      <c r="F39" s="7"/>
      <c r="G39" s="7"/>
    </row>
    <row r="40" spans="1:7" ht="15.75">
      <c r="A40" s="17"/>
      <c r="B40" s="18"/>
      <c r="C40" s="19"/>
      <c r="D40" s="19"/>
      <c r="E40" s="19"/>
      <c r="F40" s="19"/>
      <c r="G40" s="19"/>
    </row>
    <row r="41" spans="1:7" ht="15.75">
      <c r="A41" s="20"/>
      <c r="B41" s="18"/>
      <c r="C41" s="21"/>
      <c r="D41" s="21"/>
      <c r="E41" s="21"/>
      <c r="F41" s="21"/>
      <c r="G41" s="21"/>
    </row>
    <row r="42" spans="1:7" ht="15.75">
      <c r="A42" s="17"/>
      <c r="B42" s="18"/>
      <c r="C42" s="19"/>
      <c r="D42" s="19"/>
      <c r="E42" s="19"/>
      <c r="F42" s="19"/>
      <c r="G42" s="19"/>
    </row>
    <row r="43" spans="1:7" ht="15.75">
      <c r="A43" s="17"/>
      <c r="B43" s="18"/>
      <c r="C43" s="19"/>
      <c r="D43" s="19"/>
      <c r="E43" s="19"/>
      <c r="F43" s="19"/>
      <c r="G43" s="19"/>
    </row>
    <row r="44" spans="1:7" ht="15.75">
      <c r="A44" s="55"/>
      <c r="B44" s="18"/>
      <c r="C44" s="19"/>
      <c r="D44" s="19"/>
      <c r="E44" s="19"/>
      <c r="F44" s="19"/>
      <c r="G44" s="19"/>
    </row>
    <row r="45" spans="1:7" ht="15.75">
      <c r="A45" s="55"/>
      <c r="B45" s="18"/>
      <c r="C45" s="19"/>
      <c r="D45" s="19"/>
      <c r="E45" s="19"/>
      <c r="F45" s="19"/>
      <c r="G45" s="19"/>
    </row>
    <row r="46" spans="1:7" ht="15.75">
      <c r="A46" s="55"/>
      <c r="B46" s="18"/>
      <c r="C46" s="19"/>
      <c r="D46" s="19"/>
      <c r="E46" s="19"/>
      <c r="F46" s="19"/>
      <c r="G46" s="19"/>
    </row>
    <row r="47" spans="1:7" ht="15.75">
      <c r="A47" s="55"/>
      <c r="B47" s="18"/>
      <c r="C47" s="19"/>
      <c r="D47" s="19"/>
      <c r="E47" s="19"/>
      <c r="F47" s="19"/>
      <c r="G47" s="19"/>
    </row>
    <row r="48" spans="1:7" ht="15.75">
      <c r="A48" s="55"/>
      <c r="B48" s="18"/>
      <c r="C48" s="19"/>
      <c r="D48" s="19"/>
      <c r="E48" s="19"/>
      <c r="F48" s="19"/>
      <c r="G48" s="19"/>
    </row>
    <row r="49" spans="1:7" ht="15.75">
      <c r="A49" s="55"/>
      <c r="B49" s="18"/>
      <c r="C49" s="19"/>
      <c r="D49" s="19"/>
      <c r="E49" s="19"/>
      <c r="F49" s="19"/>
      <c r="G49" s="19"/>
    </row>
    <row r="50" spans="1:7" ht="15.75">
      <c r="A50" s="55"/>
      <c r="B50" s="18"/>
      <c r="C50" s="19"/>
      <c r="D50" s="19"/>
      <c r="E50" s="19"/>
      <c r="F50" s="19"/>
      <c r="G50" s="19"/>
    </row>
    <row r="51" spans="1:7" ht="15.75">
      <c r="A51" s="55"/>
      <c r="B51" s="18"/>
      <c r="C51" s="19"/>
      <c r="D51" s="19"/>
      <c r="E51" s="19"/>
      <c r="F51" s="19"/>
      <c r="G51" s="19"/>
    </row>
    <row r="52" spans="1:7" ht="15.75">
      <c r="A52" s="17"/>
      <c r="B52" s="22"/>
      <c r="C52" s="23"/>
      <c r="D52" s="23"/>
      <c r="E52" s="23"/>
      <c r="F52" s="23"/>
      <c r="G52" s="23"/>
    </row>
    <row r="53" spans="1:7" ht="15.75">
      <c r="A53" s="13"/>
      <c r="B53" s="13"/>
      <c r="C53" s="13"/>
      <c r="D53" s="13"/>
      <c r="E53" s="13"/>
      <c r="F53" s="13"/>
      <c r="G53" s="13"/>
    </row>
    <row r="54" spans="1:7" ht="15.75">
      <c r="A54" s="13"/>
      <c r="B54" s="13"/>
      <c r="C54" s="13"/>
      <c r="D54" s="13"/>
      <c r="E54" s="13"/>
      <c r="F54" s="13"/>
      <c r="G54" s="13"/>
    </row>
    <row r="55" spans="1:7" ht="15.75">
      <c r="A55" s="13"/>
      <c r="B55" s="13"/>
      <c r="C55" s="13"/>
      <c r="D55" s="13"/>
      <c r="E55" s="13"/>
      <c r="F55" s="13"/>
      <c r="G55" s="13"/>
    </row>
    <row r="56" spans="1:7" ht="15.75">
      <c r="A56" s="13"/>
      <c r="B56" s="13"/>
      <c r="C56" s="13"/>
      <c r="D56" s="13"/>
      <c r="E56" s="13"/>
      <c r="F56" s="13"/>
      <c r="G56" s="13"/>
    </row>
    <row r="57" spans="1:7" ht="15.75">
      <c r="A57" s="13"/>
      <c r="B57" s="13"/>
      <c r="C57" s="13"/>
      <c r="D57" s="13"/>
      <c r="E57" s="13"/>
      <c r="F57" s="13"/>
      <c r="G57" s="13"/>
    </row>
    <row r="58" spans="1:7" ht="15.75">
      <c r="A58" s="13"/>
      <c r="B58" s="13"/>
      <c r="C58" s="13"/>
      <c r="D58" s="13"/>
      <c r="E58" s="13"/>
      <c r="F58" s="13"/>
      <c r="G58" s="13"/>
    </row>
  </sheetData>
  <mergeCells count="10">
    <mergeCell ref="C1:G1"/>
    <mergeCell ref="C2:G2"/>
    <mergeCell ref="C3:G3"/>
    <mergeCell ref="C4:G4"/>
    <mergeCell ref="A44:A51"/>
    <mergeCell ref="A5:G5"/>
    <mergeCell ref="A7:A8"/>
    <mergeCell ref="B7:B8"/>
    <mergeCell ref="C7:G7"/>
    <mergeCell ref="A17:A18"/>
  </mergeCells>
  <phoneticPr fontId="0" type="noConversion"/>
  <printOptions horizontalCentered="1"/>
  <pageMargins left="0.19685039370078738" right="0.19685039370078738" top="0.98425196850393704" bottom="0.19685039370078738" header="0.51181100000000002" footer="0.51181100000000002"/>
  <pageSetup paperSize="9" scale="95" fitToWidth="0" fitToHeight="0" orientation="landscape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5"/>
  <sheetViews>
    <sheetView tabSelected="1" view="pageBreakPreview" zoomScaleNormal="75" zoomScaleSheetLayoutView="75" workbookViewId="0">
      <selection activeCell="A5" sqref="A5:G5"/>
    </sheetView>
  </sheetViews>
  <sheetFormatPr defaultRowHeight="13.15" customHeight="1"/>
  <cols>
    <col min="1" max="1" width="40.140625" customWidth="1"/>
    <col min="2" max="2" width="37.7109375" customWidth="1"/>
    <col min="3" max="7" width="15.7109375" customWidth="1"/>
  </cols>
  <sheetData>
    <row r="1" spans="1:7" ht="15" customHeight="1">
      <c r="C1" s="50" t="s">
        <v>40</v>
      </c>
      <c r="D1" s="50"/>
      <c r="E1" s="50"/>
      <c r="F1" s="50"/>
      <c r="G1" s="50"/>
    </row>
    <row r="2" spans="1:7" ht="15" customHeight="1">
      <c r="C2" s="50" t="s">
        <v>1</v>
      </c>
      <c r="D2" s="50"/>
      <c r="E2" s="50"/>
      <c r="F2" s="50"/>
      <c r="G2" s="50"/>
    </row>
    <row r="3" spans="1:7" ht="15" customHeight="1">
      <c r="C3" s="50" t="s">
        <v>2</v>
      </c>
      <c r="D3" s="50"/>
      <c r="E3" s="50"/>
      <c r="F3" s="50"/>
      <c r="G3" s="50"/>
    </row>
    <row r="4" spans="1:7" ht="15" customHeight="1">
      <c r="C4" s="50" t="s">
        <v>64</v>
      </c>
      <c r="D4" s="50"/>
      <c r="E4" s="50"/>
      <c r="F4" s="50"/>
      <c r="G4" s="50"/>
    </row>
    <row r="5" spans="1:7" ht="26.25" customHeight="1">
      <c r="A5" s="49" t="s">
        <v>50</v>
      </c>
      <c r="B5" s="49"/>
      <c r="C5" s="49"/>
      <c r="D5" s="49"/>
      <c r="E5" s="49"/>
      <c r="F5" s="49"/>
      <c r="G5" s="49"/>
    </row>
    <row r="6" spans="1:7" ht="31.15" customHeight="1">
      <c r="A6" s="1"/>
      <c r="B6" s="1"/>
      <c r="C6" s="1"/>
      <c r="D6" s="1"/>
      <c r="E6" s="1"/>
      <c r="F6" s="1"/>
      <c r="G6" s="1"/>
    </row>
    <row r="7" spans="1:7" ht="39" customHeight="1">
      <c r="A7" s="54" t="s">
        <v>63</v>
      </c>
      <c r="B7" s="54" t="s">
        <v>4</v>
      </c>
      <c r="C7" s="54" t="s">
        <v>5</v>
      </c>
      <c r="D7" s="54"/>
      <c r="E7" s="54"/>
      <c r="F7" s="54"/>
      <c r="G7" s="54"/>
    </row>
    <row r="8" spans="1:7" ht="32.450000000000003" customHeight="1">
      <c r="A8" s="54"/>
      <c r="B8" s="54"/>
      <c r="C8" s="3">
        <v>2024</v>
      </c>
      <c r="D8" s="36">
        <v>2025</v>
      </c>
      <c r="E8" s="3">
        <v>2026</v>
      </c>
      <c r="F8" s="3">
        <v>2027</v>
      </c>
      <c r="G8" s="3" t="s">
        <v>6</v>
      </c>
    </row>
    <row r="9" spans="1:7" ht="45" customHeight="1">
      <c r="A9" s="8" t="s">
        <v>41</v>
      </c>
      <c r="B9" s="2"/>
      <c r="C9" s="9">
        <f>C12+C11</f>
        <v>59970.83425</v>
      </c>
      <c r="D9" s="37">
        <f>D12+D11</f>
        <v>56957.904999999999</v>
      </c>
      <c r="E9" s="9">
        <f>E12+E11</f>
        <v>52496.555999999997</v>
      </c>
      <c r="F9" s="9">
        <f>F12+F11</f>
        <v>51493.269</v>
      </c>
      <c r="G9" s="9">
        <f>G12+G11</f>
        <v>220918.56424999997</v>
      </c>
    </row>
    <row r="10" spans="1:7" ht="15" customHeight="1">
      <c r="A10" s="2" t="s">
        <v>8</v>
      </c>
      <c r="B10" s="2"/>
      <c r="C10" s="3"/>
      <c r="D10" s="36"/>
      <c r="E10" s="3"/>
      <c r="F10" s="3"/>
      <c r="G10" s="3"/>
    </row>
    <row r="11" spans="1:7" ht="15" customHeight="1">
      <c r="A11" s="2" t="s">
        <v>9</v>
      </c>
      <c r="B11" s="2"/>
      <c r="C11" s="7">
        <f>C31+C42+C25</f>
        <v>13090.346730000001</v>
      </c>
      <c r="D11" s="38">
        <f>D31+D42+D25</f>
        <v>0</v>
      </c>
      <c r="E11" s="7">
        <f>E31+E42+E25</f>
        <v>0</v>
      </c>
      <c r="F11" s="7">
        <f>F31+F42+F25</f>
        <v>0</v>
      </c>
      <c r="G11" s="7">
        <f>G31+G42+G25</f>
        <v>13090.346730000001</v>
      </c>
    </row>
    <row r="12" spans="1:7" ht="15" customHeight="1">
      <c r="A12" s="2" t="s">
        <v>10</v>
      </c>
      <c r="B12" s="2"/>
      <c r="C12" s="7">
        <f>C17+C19+C21+C26+C32+C43+C49+C54</f>
        <v>46880.487519999995</v>
      </c>
      <c r="D12" s="38">
        <f>D17+D18+D19+D20+D21+D26+D27+D32+D33+D43+D44+D49+D54</f>
        <v>56957.904999999999</v>
      </c>
      <c r="E12" s="7">
        <f>E17+E18+E19+E20+E21+E26+E27+E32+E33+E43+E44+E49+E54</f>
        <v>52496.555999999997</v>
      </c>
      <c r="F12" s="7">
        <f>F17+F18+F19+F20+F21+F26+F27+F32+F33+F43+F44+F49+F54</f>
        <v>51493.269</v>
      </c>
      <c r="G12" s="7">
        <f>G17+G18+G19+G20+G21+G26+G27+G32+G33+G43+G44+G49+G54</f>
        <v>207828.21751999998</v>
      </c>
    </row>
    <row r="13" spans="1:7" ht="15" customHeight="1">
      <c r="A13" s="2" t="s">
        <v>11</v>
      </c>
      <c r="B13" s="2"/>
      <c r="C13" s="3"/>
      <c r="D13" s="36"/>
      <c r="E13" s="3"/>
      <c r="F13" s="3"/>
      <c r="G13" s="3"/>
    </row>
    <row r="14" spans="1:7" ht="78.75">
      <c r="A14" s="24" t="s">
        <v>42</v>
      </c>
      <c r="B14" s="25"/>
      <c r="C14" s="26">
        <f>C17+C19+C21</f>
        <v>41315.353139999999</v>
      </c>
      <c r="D14" s="39">
        <f>D17+D18+D19+D20+D21</f>
        <v>50040.784999999996</v>
      </c>
      <c r="E14" s="26">
        <f>E17+E18+E19+E20+E21</f>
        <v>49546.313000000002</v>
      </c>
      <c r="F14" s="26">
        <f>F17+F18+F19+F20+F21</f>
        <v>48543.026000000005</v>
      </c>
      <c r="G14" s="26">
        <f>G17+G18+G19+G20+G21</f>
        <v>189445.47714</v>
      </c>
    </row>
    <row r="15" spans="1:7" ht="15.75">
      <c r="A15" s="2" t="s">
        <v>8</v>
      </c>
      <c r="B15" s="5" t="s">
        <v>13</v>
      </c>
      <c r="C15" s="7"/>
      <c r="D15" s="38"/>
      <c r="E15" s="7"/>
      <c r="F15" s="7"/>
      <c r="G15" s="7"/>
    </row>
    <row r="16" spans="1:7" ht="15.75">
      <c r="A16" s="2" t="s">
        <v>9</v>
      </c>
      <c r="B16" s="5" t="s">
        <v>13</v>
      </c>
      <c r="C16" s="7"/>
      <c r="D16" s="38"/>
      <c r="E16" s="7"/>
      <c r="F16" s="7"/>
      <c r="G16" s="7"/>
    </row>
    <row r="17" spans="1:7" ht="15.75">
      <c r="A17" s="51" t="s">
        <v>10</v>
      </c>
      <c r="B17" s="5" t="s">
        <v>26</v>
      </c>
      <c r="C17" s="7">
        <v>30342.945370000001</v>
      </c>
      <c r="D17" s="38">
        <v>0</v>
      </c>
      <c r="E17" s="7">
        <v>0</v>
      </c>
      <c r="F17" s="7">
        <v>0</v>
      </c>
      <c r="G17" s="7">
        <f>C17+D17+E17+F17</f>
        <v>30342.945370000001</v>
      </c>
    </row>
    <row r="18" spans="1:7" ht="15.75">
      <c r="A18" s="52"/>
      <c r="B18" s="5" t="s">
        <v>59</v>
      </c>
      <c r="C18" s="7">
        <v>0</v>
      </c>
      <c r="D18" s="38">
        <v>35530.248</v>
      </c>
      <c r="E18" s="7">
        <v>34539.701000000001</v>
      </c>
      <c r="F18" s="7">
        <v>34539.701000000001</v>
      </c>
      <c r="G18" s="7">
        <f>C18+D18+E18+F18</f>
        <v>104609.65</v>
      </c>
    </row>
    <row r="19" spans="1:7" ht="15.75">
      <c r="A19" s="52"/>
      <c r="B19" s="5" t="s">
        <v>27</v>
      </c>
      <c r="C19" s="7">
        <v>8402.0536900000006</v>
      </c>
      <c r="D19" s="38">
        <v>0</v>
      </c>
      <c r="E19" s="7">
        <v>0</v>
      </c>
      <c r="F19" s="7">
        <v>0</v>
      </c>
      <c r="G19" s="7">
        <f>C19+D19+E19+F19</f>
        <v>8402.0536900000006</v>
      </c>
    </row>
    <row r="20" spans="1:7" ht="15.75">
      <c r="A20" s="52"/>
      <c r="B20" s="5" t="s">
        <v>60</v>
      </c>
      <c r="C20" s="7">
        <v>0</v>
      </c>
      <c r="D20" s="38">
        <v>10962.606</v>
      </c>
      <c r="E20" s="7">
        <v>11705.735000000001</v>
      </c>
      <c r="F20" s="7">
        <v>10702.448</v>
      </c>
      <c r="G20" s="7">
        <f>C20+D20+E20+F20</f>
        <v>33370.789000000004</v>
      </c>
    </row>
    <row r="21" spans="1:7" ht="15.75">
      <c r="A21" s="52"/>
      <c r="B21" s="5" t="s">
        <v>29</v>
      </c>
      <c r="C21" s="7">
        <f>1501.3314+1069.02268</f>
        <v>2570.3540800000001</v>
      </c>
      <c r="D21" s="38">
        <v>3547.931</v>
      </c>
      <c r="E21" s="7">
        <v>3300.877</v>
      </c>
      <c r="F21" s="7">
        <v>3300.877</v>
      </c>
      <c r="G21" s="7">
        <f>C21+D21+E21+F21</f>
        <v>12720.03908</v>
      </c>
    </row>
    <row r="22" spans="1:7" ht="15.75">
      <c r="A22" s="2" t="s">
        <v>11</v>
      </c>
      <c r="B22" s="5" t="s">
        <v>13</v>
      </c>
      <c r="C22" s="7"/>
      <c r="D22" s="38"/>
      <c r="E22" s="7"/>
      <c r="F22" s="7"/>
      <c r="G22" s="7"/>
    </row>
    <row r="23" spans="1:7" ht="66.75" customHeight="1">
      <c r="A23" s="24" t="s">
        <v>43</v>
      </c>
      <c r="B23" s="25"/>
      <c r="C23" s="26">
        <f>C26+C25</f>
        <v>11465.87592</v>
      </c>
      <c r="D23" s="39">
        <f>D25+D26+D27</f>
        <v>3966.877</v>
      </c>
      <c r="E23" s="26">
        <f>E25+E26+E27</f>
        <v>0</v>
      </c>
      <c r="F23" s="26">
        <f>F25+F26+F27</f>
        <v>0</v>
      </c>
      <c r="G23" s="26">
        <f>G25+G26+G27</f>
        <v>15432.752920000001</v>
      </c>
    </row>
    <row r="24" spans="1:7" ht="15.75">
      <c r="A24" s="2" t="s">
        <v>8</v>
      </c>
      <c r="B24" s="5" t="s">
        <v>13</v>
      </c>
      <c r="C24" s="7"/>
      <c r="D24" s="38"/>
      <c r="E24" s="7"/>
      <c r="F24" s="7"/>
      <c r="G24" s="7"/>
    </row>
    <row r="25" spans="1:7" ht="15.75">
      <c r="A25" s="2" t="s">
        <v>9</v>
      </c>
      <c r="B25" s="5" t="s">
        <v>48</v>
      </c>
      <c r="C25" s="7">
        <v>7500</v>
      </c>
      <c r="D25" s="38">
        <v>0</v>
      </c>
      <c r="E25" s="7">
        <v>0</v>
      </c>
      <c r="F25" s="7">
        <v>0</v>
      </c>
      <c r="G25" s="7">
        <f>C25+D25+E25+F25</f>
        <v>7500</v>
      </c>
    </row>
    <row r="26" spans="1:7" ht="15.75">
      <c r="A26" s="51" t="s">
        <v>10</v>
      </c>
      <c r="B26" s="5" t="s">
        <v>28</v>
      </c>
      <c r="C26" s="7">
        <v>3965.87592</v>
      </c>
      <c r="D26" s="38">
        <v>0</v>
      </c>
      <c r="E26" s="7">
        <v>0</v>
      </c>
      <c r="F26" s="7">
        <v>0</v>
      </c>
      <c r="G26" s="7">
        <f>C26+D26+E26+F26</f>
        <v>3965.87592</v>
      </c>
    </row>
    <row r="27" spans="1:7" ht="15.75">
      <c r="A27" s="53"/>
      <c r="B27" s="5" t="s">
        <v>58</v>
      </c>
      <c r="C27" s="7">
        <v>0</v>
      </c>
      <c r="D27" s="38">
        <v>3966.877</v>
      </c>
      <c r="E27" s="7">
        <v>0</v>
      </c>
      <c r="F27" s="7">
        <v>0</v>
      </c>
      <c r="G27" s="7">
        <f>C27+D27+E27+F27</f>
        <v>3966.877</v>
      </c>
    </row>
    <row r="28" spans="1:7" ht="15.75">
      <c r="A28" s="2" t="s">
        <v>11</v>
      </c>
      <c r="B28" s="11" t="s">
        <v>13</v>
      </c>
      <c r="C28" s="12"/>
      <c r="D28" s="40"/>
      <c r="E28" s="12"/>
      <c r="F28" s="12"/>
      <c r="G28" s="12"/>
    </row>
    <row r="29" spans="1:7" ht="69" customHeight="1">
      <c r="A29" s="28" t="s">
        <v>44</v>
      </c>
      <c r="B29" s="25"/>
      <c r="C29" s="26">
        <f>C32+C31+C33</f>
        <v>4860.3467300000002</v>
      </c>
      <c r="D29" s="39">
        <f>D32+D31+D33</f>
        <v>20</v>
      </c>
      <c r="E29" s="26">
        <f>E32+E31+E33</f>
        <v>20</v>
      </c>
      <c r="F29" s="26">
        <f>F32+F31+F33</f>
        <v>20</v>
      </c>
      <c r="G29" s="26">
        <f>G32+G31+G33</f>
        <v>4920.3467300000002</v>
      </c>
    </row>
    <row r="30" spans="1:7" ht="15.75">
      <c r="A30" s="2" t="s">
        <v>8</v>
      </c>
      <c r="B30" s="5" t="s">
        <v>13</v>
      </c>
      <c r="C30" s="7"/>
      <c r="D30" s="38"/>
      <c r="E30" s="7"/>
      <c r="F30" s="7"/>
      <c r="G30" s="7"/>
    </row>
    <row r="31" spans="1:7" ht="15.75">
      <c r="A31" s="2" t="s">
        <v>9</v>
      </c>
      <c r="B31" s="5" t="s">
        <v>24</v>
      </c>
      <c r="C31" s="7">
        <v>4840.3467300000002</v>
      </c>
      <c r="D31" s="38">
        <v>0</v>
      </c>
      <c r="E31" s="7">
        <v>0</v>
      </c>
      <c r="F31" s="7">
        <v>0</v>
      </c>
      <c r="G31" s="7">
        <f>C31+D31+E31+F31</f>
        <v>4840.3467300000002</v>
      </c>
    </row>
    <row r="32" spans="1:7" ht="15.75">
      <c r="A32" s="51" t="s">
        <v>10</v>
      </c>
      <c r="B32" s="5" t="s">
        <v>30</v>
      </c>
      <c r="C32" s="7">
        <f t="shared" ref="C32:G33" si="0">C38</f>
        <v>20</v>
      </c>
      <c r="D32" s="38">
        <f t="shared" si="0"/>
        <v>0</v>
      </c>
      <c r="E32" s="7">
        <f t="shared" si="0"/>
        <v>0</v>
      </c>
      <c r="F32" s="7">
        <f t="shared" si="0"/>
        <v>0</v>
      </c>
      <c r="G32" s="7">
        <f t="shared" si="0"/>
        <v>20</v>
      </c>
    </row>
    <row r="33" spans="1:7" ht="15.75">
      <c r="A33" s="53"/>
      <c r="B33" s="5" t="s">
        <v>57</v>
      </c>
      <c r="C33" s="7">
        <f t="shared" si="0"/>
        <v>0</v>
      </c>
      <c r="D33" s="38">
        <f t="shared" si="0"/>
        <v>20</v>
      </c>
      <c r="E33" s="7">
        <f t="shared" si="0"/>
        <v>20</v>
      </c>
      <c r="F33" s="7">
        <f t="shared" si="0"/>
        <v>20</v>
      </c>
      <c r="G33" s="7">
        <f t="shared" si="0"/>
        <v>60</v>
      </c>
    </row>
    <row r="34" spans="1:7" ht="15.75">
      <c r="A34" s="2" t="s">
        <v>11</v>
      </c>
      <c r="B34" s="29" t="s">
        <v>13</v>
      </c>
      <c r="C34" s="30"/>
      <c r="D34" s="41"/>
      <c r="E34" s="30"/>
      <c r="F34" s="30"/>
      <c r="G34" s="30"/>
    </row>
    <row r="35" spans="1:7" ht="94.5">
      <c r="A35" s="33" t="s">
        <v>52</v>
      </c>
      <c r="B35" s="29"/>
      <c r="C35" s="34">
        <f>C36</f>
        <v>4840.3467300000002</v>
      </c>
      <c r="D35" s="42">
        <f>D36</f>
        <v>0</v>
      </c>
      <c r="E35" s="34">
        <f>E36</f>
        <v>0</v>
      </c>
      <c r="F35" s="34">
        <f>F36</f>
        <v>0</v>
      </c>
      <c r="G35" s="34">
        <f>G36</f>
        <v>4840.3467300000002</v>
      </c>
    </row>
    <row r="36" spans="1:7" ht="15.75">
      <c r="A36" s="2" t="s">
        <v>9</v>
      </c>
      <c r="B36" s="5" t="s">
        <v>24</v>
      </c>
      <c r="C36" s="7">
        <v>4840.3467300000002</v>
      </c>
      <c r="D36" s="38">
        <v>0</v>
      </c>
      <c r="E36" s="7">
        <v>0</v>
      </c>
      <c r="F36" s="7">
        <v>0</v>
      </c>
      <c r="G36" s="7">
        <f>C36+D36+E36+F36</f>
        <v>4840.3467300000002</v>
      </c>
    </row>
    <row r="37" spans="1:7" ht="94.5">
      <c r="A37" s="33" t="s">
        <v>53</v>
      </c>
      <c r="B37" s="29"/>
      <c r="C37" s="7">
        <f>C38</f>
        <v>20</v>
      </c>
      <c r="D37" s="38">
        <f>D38+D39</f>
        <v>20</v>
      </c>
      <c r="E37" s="7">
        <f>E38+E39</f>
        <v>20</v>
      </c>
      <c r="F37" s="7">
        <f>F38+F39</f>
        <v>20</v>
      </c>
      <c r="G37" s="7">
        <f>G38+G39</f>
        <v>80</v>
      </c>
    </row>
    <row r="38" spans="1:7" ht="15.75">
      <c r="A38" s="51" t="s">
        <v>10</v>
      </c>
      <c r="B38" s="5" t="s">
        <v>30</v>
      </c>
      <c r="C38" s="7">
        <v>20</v>
      </c>
      <c r="D38" s="38">
        <v>0</v>
      </c>
      <c r="E38" s="7">
        <v>0</v>
      </c>
      <c r="F38" s="7">
        <v>0</v>
      </c>
      <c r="G38" s="7">
        <f>C38+D38+E38+F38</f>
        <v>20</v>
      </c>
    </row>
    <row r="39" spans="1:7" ht="15.75">
      <c r="A39" s="53"/>
      <c r="B39" s="5" t="s">
        <v>57</v>
      </c>
      <c r="C39" s="7">
        <v>0</v>
      </c>
      <c r="D39" s="38">
        <v>20</v>
      </c>
      <c r="E39" s="7">
        <v>20</v>
      </c>
      <c r="F39" s="7">
        <v>20</v>
      </c>
      <c r="G39" s="7">
        <f>C39+D39+E39+F39</f>
        <v>60</v>
      </c>
    </row>
    <row r="40" spans="1:7" ht="63">
      <c r="A40" s="28" t="s">
        <v>45</v>
      </c>
      <c r="B40" s="25"/>
      <c r="C40" s="26">
        <f>C43+C42</f>
        <v>1502.1289999999999</v>
      </c>
      <c r="D40" s="39">
        <f>D42+D43+D44</f>
        <v>1564.4290000000001</v>
      </c>
      <c r="E40" s="26">
        <f>E42+E43+E44</f>
        <v>1564.4290000000001</v>
      </c>
      <c r="F40" s="26">
        <f>F42+F43+F44</f>
        <v>1564.4290000000001</v>
      </c>
      <c r="G40" s="26">
        <f>G42+G43+G44</f>
        <v>6195.4160000000002</v>
      </c>
    </row>
    <row r="41" spans="1:7" ht="15.75">
      <c r="A41" s="2" t="s">
        <v>8</v>
      </c>
      <c r="B41" s="30"/>
      <c r="C41" s="30"/>
      <c r="D41" s="41"/>
      <c r="E41" s="30"/>
      <c r="F41" s="30"/>
      <c r="G41" s="30"/>
    </row>
    <row r="42" spans="1:7" ht="15.75">
      <c r="A42" s="2" t="s">
        <v>9</v>
      </c>
      <c r="B42" s="29" t="s">
        <v>25</v>
      </c>
      <c r="C42" s="31">
        <v>750</v>
      </c>
      <c r="D42" s="43">
        <v>0</v>
      </c>
      <c r="E42" s="31">
        <v>0</v>
      </c>
      <c r="F42" s="31">
        <v>0</v>
      </c>
      <c r="G42" s="31">
        <f>C42</f>
        <v>750</v>
      </c>
    </row>
    <row r="43" spans="1:7" ht="15.75">
      <c r="A43" s="51" t="s">
        <v>10</v>
      </c>
      <c r="B43" s="5" t="s">
        <v>31</v>
      </c>
      <c r="C43" s="7">
        <v>752.12900000000002</v>
      </c>
      <c r="D43" s="38">
        <v>0</v>
      </c>
      <c r="E43" s="7">
        <v>0</v>
      </c>
      <c r="F43" s="7">
        <v>0</v>
      </c>
      <c r="G43" s="7">
        <f>C43+D43+E43+F43</f>
        <v>752.12900000000002</v>
      </c>
    </row>
    <row r="44" spans="1:7" ht="15.75">
      <c r="A44" s="53"/>
      <c r="B44" s="5" t="s">
        <v>56</v>
      </c>
      <c r="C44" s="7">
        <v>0</v>
      </c>
      <c r="D44" s="38">
        <v>1564.4290000000001</v>
      </c>
      <c r="E44" s="7">
        <v>1564.4290000000001</v>
      </c>
      <c r="F44" s="7">
        <v>1564.4290000000001</v>
      </c>
      <c r="G44" s="7">
        <f>C44+D44+E44+F44</f>
        <v>4693.2870000000003</v>
      </c>
    </row>
    <row r="45" spans="1:7" ht="15.75">
      <c r="A45" s="2" t="s">
        <v>11</v>
      </c>
      <c r="B45" s="30"/>
      <c r="C45" s="30"/>
      <c r="D45" s="41"/>
      <c r="E45" s="30"/>
      <c r="F45" s="30"/>
      <c r="G45" s="30"/>
    </row>
    <row r="46" spans="1:7" ht="47.25">
      <c r="A46" s="28" t="s">
        <v>46</v>
      </c>
      <c r="B46" s="25"/>
      <c r="C46" s="26">
        <f>C49</f>
        <v>601.49947999999995</v>
      </c>
      <c r="D46" s="39">
        <f>D49</f>
        <v>1075.0999999999999</v>
      </c>
      <c r="E46" s="26">
        <f>E49</f>
        <v>1075.0999999999999</v>
      </c>
      <c r="F46" s="26">
        <f>F49</f>
        <v>1075.0999999999999</v>
      </c>
      <c r="G46" s="26">
        <f>G49</f>
        <v>3826.7994799999997</v>
      </c>
    </row>
    <row r="47" spans="1:7" ht="15.75">
      <c r="A47" s="2" t="s">
        <v>8</v>
      </c>
      <c r="B47" s="30"/>
      <c r="C47" s="30"/>
      <c r="D47" s="41"/>
      <c r="E47" s="30"/>
      <c r="F47" s="30"/>
      <c r="G47" s="30"/>
    </row>
    <row r="48" spans="1:7" ht="15.75">
      <c r="A48" s="2" t="s">
        <v>9</v>
      </c>
      <c r="B48" s="30"/>
      <c r="C48" s="30"/>
      <c r="D48" s="41"/>
      <c r="E48" s="30"/>
      <c r="F48" s="30"/>
      <c r="G48" s="30"/>
    </row>
    <row r="49" spans="1:7" ht="15.75">
      <c r="A49" s="27" t="s">
        <v>10</v>
      </c>
      <c r="B49" s="5" t="s">
        <v>32</v>
      </c>
      <c r="C49" s="7">
        <v>601.49947999999995</v>
      </c>
      <c r="D49" s="38">
        <v>1075.0999999999999</v>
      </c>
      <c r="E49" s="7">
        <v>1075.0999999999999</v>
      </c>
      <c r="F49" s="7">
        <v>1075.0999999999999</v>
      </c>
      <c r="G49" s="7">
        <f>C49+D49+E49+F49</f>
        <v>3826.7994799999997</v>
      </c>
    </row>
    <row r="50" spans="1:7" ht="15.75">
      <c r="A50" s="2" t="s">
        <v>11</v>
      </c>
      <c r="B50" s="30"/>
      <c r="C50" s="30"/>
      <c r="D50" s="41"/>
      <c r="E50" s="30"/>
      <c r="F50" s="30"/>
      <c r="G50" s="30"/>
    </row>
    <row r="51" spans="1:7" ht="74.25" customHeight="1">
      <c r="A51" s="24" t="s">
        <v>47</v>
      </c>
      <c r="B51" s="25"/>
      <c r="C51" s="26">
        <f>C54</f>
        <v>225.62997999999999</v>
      </c>
      <c r="D51" s="39">
        <f>D54</f>
        <v>290.714</v>
      </c>
      <c r="E51" s="26">
        <f>E54</f>
        <v>290.714</v>
      </c>
      <c r="F51" s="26">
        <f>F54</f>
        <v>290.714</v>
      </c>
      <c r="G51" s="26">
        <f>G54</f>
        <v>1097.77198</v>
      </c>
    </row>
    <row r="52" spans="1:7" ht="15.75">
      <c r="A52" s="2" t="s">
        <v>8</v>
      </c>
      <c r="B52" s="30"/>
      <c r="C52" s="30"/>
      <c r="D52" s="41"/>
      <c r="E52" s="30"/>
      <c r="F52" s="30"/>
      <c r="G52" s="30"/>
    </row>
    <row r="53" spans="1:7" ht="15.75">
      <c r="A53" s="2" t="s">
        <v>9</v>
      </c>
      <c r="B53" s="30"/>
      <c r="C53" s="30"/>
      <c r="D53" s="41"/>
      <c r="E53" s="30"/>
      <c r="F53" s="30"/>
      <c r="G53" s="30"/>
    </row>
    <row r="54" spans="1:7" ht="15.75">
      <c r="A54" s="27" t="s">
        <v>10</v>
      </c>
      <c r="B54" s="5" t="s">
        <v>33</v>
      </c>
      <c r="C54" s="7">
        <v>225.62997999999999</v>
      </c>
      <c r="D54" s="38">
        <v>290.714</v>
      </c>
      <c r="E54" s="7">
        <v>290.714</v>
      </c>
      <c r="F54" s="7">
        <v>290.714</v>
      </c>
      <c r="G54" s="7">
        <f>C54+D54+E54+F54</f>
        <v>1097.77198</v>
      </c>
    </row>
    <row r="55" spans="1:7" ht="15.75">
      <c r="A55" s="2" t="s">
        <v>11</v>
      </c>
      <c r="B55" s="32"/>
      <c r="C55" s="32"/>
      <c r="D55" s="44"/>
      <c r="E55" s="32"/>
      <c r="F55" s="32"/>
      <c r="G55" s="32"/>
    </row>
  </sheetData>
  <mergeCells count="13">
    <mergeCell ref="A5:G5"/>
    <mergeCell ref="C1:G1"/>
    <mergeCell ref="C2:G2"/>
    <mergeCell ref="C3:G3"/>
    <mergeCell ref="C4:G4"/>
    <mergeCell ref="B7:B8"/>
    <mergeCell ref="C7:G7"/>
    <mergeCell ref="A17:A21"/>
    <mergeCell ref="A43:A44"/>
    <mergeCell ref="A38:A39"/>
    <mergeCell ref="A32:A33"/>
    <mergeCell ref="A26:A27"/>
    <mergeCell ref="A7:A8"/>
  </mergeCells>
  <phoneticPr fontId="0" type="noConversion"/>
  <printOptions horizontalCentered="1"/>
  <pageMargins left="0.19685039370078738" right="0.19685039370078738" top="0.98425196850393704" bottom="0.19685039370078738" header="0.51181100000000002" footer="0.51181100000000002"/>
  <pageSetup paperSize="9" scale="93" fitToHeight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ONLYOFFICE/8.0.1.31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прил.1</vt:lpstr>
      <vt:lpstr>прил.2.</vt:lpstr>
      <vt:lpstr>прил.3</vt:lpstr>
      <vt:lpstr>прил.2.!Область_печати</vt:lpstr>
    </vt:vector>
  </TitlesOfParts>
  <Company>MoBIL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12</cp:revision>
  <cp:lastPrinted>2025-03-25T11:36:05Z</cp:lastPrinted>
  <dcterms:created xsi:type="dcterms:W3CDTF">2023-10-20T10:21:00Z</dcterms:created>
  <dcterms:modified xsi:type="dcterms:W3CDTF">2025-03-25T11:36:23Z</dcterms:modified>
  <cp:version>730895</cp:version>
</cp:coreProperties>
</file>