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305" windowWidth="14805" windowHeight="6810" activeTab="5"/>
  </bookViews>
  <sheets>
    <sheet name="1" sheetId="8" r:id="rId1"/>
    <sheet name="2" sheetId="2" r:id="rId2"/>
    <sheet name="3" sheetId="3" r:id="rId3"/>
    <sheet name="4" sheetId="9" r:id="rId4"/>
    <sheet name="5" sheetId="5" r:id="rId5"/>
    <sheet name="6" sheetId="6" r:id="rId6"/>
  </sheets>
  <calcPr calcId="152511"/>
</workbook>
</file>

<file path=xl/calcChain.xml><?xml version="1.0" encoding="utf-8"?>
<calcChain xmlns="http://schemas.openxmlformats.org/spreadsheetml/2006/main">
  <c r="J75" i="2" l="1"/>
  <c r="J63" i="2"/>
  <c r="J74" i="2" l="1"/>
  <c r="K74" i="2"/>
  <c r="L73" i="2"/>
  <c r="L72" i="2"/>
  <c r="L74" i="2"/>
  <c r="L64" i="2"/>
  <c r="K63" i="2"/>
  <c r="L63" i="2"/>
  <c r="G62" i="2"/>
  <c r="G61" i="2"/>
  <c r="G60" i="2"/>
  <c r="G59" i="2"/>
  <c r="G58" i="2"/>
  <c r="G57" i="2"/>
  <c r="G56" i="2"/>
  <c r="G54" i="2"/>
  <c r="G55" i="2"/>
  <c r="G53" i="2"/>
  <c r="G49" i="2"/>
  <c r="G40" i="2"/>
  <c r="G39" i="2"/>
  <c r="G38" i="2"/>
  <c r="G37" i="2"/>
  <c r="G36" i="2"/>
  <c r="G35" i="2"/>
  <c r="G34" i="2"/>
  <c r="G33" i="2"/>
  <c r="G32" i="2"/>
  <c r="G29" i="2"/>
  <c r="G28" i="2"/>
  <c r="G27" i="2"/>
  <c r="J41" i="2"/>
  <c r="K41" i="2"/>
  <c r="L41" i="2"/>
  <c r="F41" i="3"/>
  <c r="G41" i="3"/>
  <c r="H41" i="3"/>
  <c r="E44" i="3"/>
  <c r="E43" i="3"/>
  <c r="E42" i="3"/>
  <c r="E41" i="3"/>
  <c r="E40" i="3"/>
  <c r="E39" i="3"/>
  <c r="E38" i="3"/>
  <c r="E37" i="3"/>
  <c r="E36" i="3"/>
  <c r="E35" i="3"/>
  <c r="E34" i="3"/>
  <c r="F44" i="3"/>
  <c r="F43" i="3"/>
  <c r="F42" i="3"/>
  <c r="F40" i="3"/>
  <c r="F39" i="3"/>
  <c r="F38" i="3"/>
  <c r="F37" i="3"/>
  <c r="F36" i="3"/>
  <c r="F35" i="3"/>
  <c r="F34" i="3"/>
  <c r="G44" i="3"/>
  <c r="G43" i="3"/>
  <c r="G42" i="3"/>
  <c r="G40" i="3"/>
  <c r="G39" i="3"/>
  <c r="G38" i="3"/>
  <c r="G37" i="3"/>
  <c r="G36" i="3"/>
  <c r="G35" i="3"/>
  <c r="G34" i="3"/>
  <c r="H44" i="3"/>
  <c r="H42" i="3"/>
  <c r="H40" i="3"/>
  <c r="H39" i="3"/>
  <c r="H38" i="3"/>
  <c r="H37" i="3"/>
  <c r="H36" i="3"/>
  <c r="H35" i="3"/>
  <c r="H34" i="3"/>
  <c r="D26" i="3"/>
  <c r="D25" i="3"/>
  <c r="D24" i="3"/>
  <c r="D23" i="3"/>
  <c r="D22" i="3"/>
  <c r="D21" i="3"/>
  <c r="D20" i="3"/>
  <c r="D19" i="3"/>
  <c r="D18" i="3"/>
  <c r="D17" i="3"/>
  <c r="E28" i="3"/>
  <c r="H28" i="3"/>
  <c r="G28" i="3"/>
  <c r="F28" i="3"/>
  <c r="D27" i="3"/>
  <c r="D38" i="9"/>
  <c r="E40" i="9"/>
  <c r="F40" i="9"/>
  <c r="G40" i="9"/>
  <c r="H40" i="9"/>
  <c r="D24" i="9"/>
  <c r="E40" i="6"/>
  <c r="E39" i="6"/>
  <c r="E38" i="6"/>
  <c r="E37" i="6"/>
  <c r="E36" i="6"/>
  <c r="E35" i="6"/>
  <c r="E34" i="6"/>
  <c r="E33" i="6"/>
  <c r="E32" i="6"/>
  <c r="E31" i="6"/>
  <c r="E30" i="6"/>
  <c r="F40" i="6"/>
  <c r="F39" i="6"/>
  <c r="F38" i="6"/>
  <c r="F37" i="6"/>
  <c r="F36" i="6"/>
  <c r="F35" i="6"/>
  <c r="F34" i="6"/>
  <c r="F33" i="6"/>
  <c r="F32" i="6"/>
  <c r="F31" i="6"/>
  <c r="F30" i="6"/>
  <c r="G40" i="6"/>
  <c r="G39" i="6"/>
  <c r="G38" i="6"/>
  <c r="G37" i="6"/>
  <c r="G36" i="6"/>
  <c r="G35" i="6"/>
  <c r="G34" i="6"/>
  <c r="G33" i="6"/>
  <c r="G32" i="6"/>
  <c r="G31" i="6"/>
  <c r="G30" i="6"/>
  <c r="H40" i="6"/>
  <c r="H39" i="6"/>
  <c r="H38" i="6"/>
  <c r="H33" i="6"/>
  <c r="H32" i="6"/>
  <c r="H31" i="6"/>
  <c r="H30" i="6"/>
  <c r="D26" i="6"/>
  <c r="G31" i="5"/>
  <c r="D16" i="5"/>
  <c r="D28" i="3" l="1"/>
  <c r="D44" i="3"/>
  <c r="D40" i="9"/>
  <c r="G74" i="2"/>
  <c r="D40" i="6"/>
  <c r="D39" i="6"/>
  <c r="D38" i="6"/>
  <c r="G59" i="5"/>
  <c r="E69" i="5"/>
  <c r="E81" i="5" s="1"/>
  <c r="F69" i="5"/>
  <c r="G69" i="5"/>
  <c r="H69" i="5"/>
  <c r="H81" i="5" s="1"/>
  <c r="D57" i="5"/>
  <c r="D45" i="5"/>
  <c r="H34" i="5"/>
  <c r="E34" i="5"/>
  <c r="F34" i="5"/>
  <c r="D34" i="5" s="1"/>
  <c r="G34" i="5"/>
  <c r="G33" i="5"/>
  <c r="D22" i="5"/>
  <c r="G81" i="5" l="1"/>
  <c r="F81" i="5"/>
  <c r="D81" i="5" s="1"/>
  <c r="D69" i="5"/>
  <c r="G22" i="2"/>
  <c r="D36" i="8"/>
  <c r="E36" i="8"/>
  <c r="F36" i="8"/>
  <c r="G36" i="8"/>
  <c r="H79" i="5" l="1"/>
  <c r="H37" i="6" l="1"/>
  <c r="D25" i="6"/>
  <c r="D24" i="6"/>
  <c r="D37" i="6" l="1"/>
  <c r="K73" i="2"/>
  <c r="G73" i="2" s="1"/>
  <c r="L23" i="2"/>
  <c r="J23" i="2"/>
  <c r="G21" i="2"/>
  <c r="K23" i="2"/>
  <c r="D35" i="8"/>
  <c r="E35" i="8"/>
  <c r="F35" i="8"/>
  <c r="G35" i="8"/>
  <c r="E68" i="5" l="1"/>
  <c r="F68" i="5"/>
  <c r="G68" i="5"/>
  <c r="H68" i="5"/>
  <c r="D56" i="5"/>
  <c r="D44" i="5"/>
  <c r="G32" i="5"/>
  <c r="G79" i="5" s="1"/>
  <c r="E33" i="5"/>
  <c r="F33" i="5"/>
  <c r="H33" i="5"/>
  <c r="D21" i="5"/>
  <c r="D20" i="5"/>
  <c r="E39" i="9"/>
  <c r="F39" i="9"/>
  <c r="G39" i="9"/>
  <c r="H39" i="9"/>
  <c r="D34" i="9"/>
  <c r="E37" i="9"/>
  <c r="F37" i="9"/>
  <c r="F29" i="9" s="1"/>
  <c r="G37" i="9"/>
  <c r="G29" i="9" s="1"/>
  <c r="H37" i="9"/>
  <c r="D23" i="9"/>
  <c r="F33" i="3"/>
  <c r="G33" i="3"/>
  <c r="H33" i="3"/>
  <c r="H43" i="3"/>
  <c r="L70" i="2"/>
  <c r="D43" i="3" l="1"/>
  <c r="D39" i="9"/>
  <c r="D37" i="9"/>
  <c r="D33" i="5"/>
  <c r="F80" i="5"/>
  <c r="H80" i="5"/>
  <c r="G80" i="5"/>
  <c r="D68" i="5"/>
  <c r="E80" i="5"/>
  <c r="D33" i="3"/>
  <c r="D80" i="5" l="1"/>
  <c r="K66" i="2"/>
  <c r="L66" i="2"/>
  <c r="L67" i="2"/>
  <c r="K70" i="2"/>
  <c r="G70" i="2" s="1"/>
  <c r="K68" i="2"/>
  <c r="L68" i="2"/>
  <c r="K67" i="2"/>
  <c r="G67" i="2" s="1"/>
  <c r="L65" i="2"/>
  <c r="D20" i="6"/>
  <c r="G68" i="2" l="1"/>
  <c r="G66" i="2"/>
  <c r="D43" i="5"/>
  <c r="F32" i="5"/>
  <c r="D55" i="5"/>
  <c r="D32" i="5" l="1"/>
  <c r="F79" i="5"/>
  <c r="H36" i="6"/>
  <c r="H35" i="6"/>
  <c r="H34" i="6"/>
  <c r="D32" i="6"/>
  <c r="G29" i="6"/>
  <c r="D36" i="6" l="1"/>
  <c r="H29" i="6"/>
  <c r="D30" i="6"/>
  <c r="D34" i="6"/>
  <c r="D31" i="6"/>
  <c r="D33" i="6"/>
  <c r="F29" i="6"/>
  <c r="D35" i="6"/>
  <c r="D29" i="6" l="1"/>
  <c r="L71" i="2" l="1"/>
  <c r="L69" i="2"/>
  <c r="K72" i="2"/>
  <c r="G72" i="2" s="1"/>
  <c r="K71" i="2"/>
  <c r="G71" i="2" s="1"/>
  <c r="K69" i="2"/>
  <c r="K65" i="2"/>
  <c r="G65" i="2" s="1"/>
  <c r="K64" i="2"/>
  <c r="G64" i="2" s="1"/>
  <c r="G31" i="2"/>
  <c r="G41" i="2" s="1"/>
  <c r="G69" i="2" l="1"/>
  <c r="L75" i="2"/>
  <c r="K75" i="2"/>
  <c r="D22" i="9"/>
  <c r="D21" i="9"/>
  <c r="D14" i="9"/>
  <c r="D15" i="9"/>
  <c r="D16" i="9"/>
  <c r="D17" i="9"/>
  <c r="D18" i="9"/>
  <c r="D19" i="9"/>
  <c r="H36" i="9"/>
  <c r="E36" i="9"/>
  <c r="D35" i="9"/>
  <c r="H33" i="9"/>
  <c r="E33" i="9"/>
  <c r="H32" i="9"/>
  <c r="E32" i="9"/>
  <c r="H31" i="9"/>
  <c r="E31" i="9"/>
  <c r="H30" i="9"/>
  <c r="H29" i="9" s="1"/>
  <c r="E30" i="9"/>
  <c r="E29" i="9" s="1"/>
  <c r="D30" i="9" l="1"/>
  <c r="G75" i="2"/>
  <c r="D36" i="9"/>
  <c r="D32" i="9"/>
  <c r="D31" i="9"/>
  <c r="D33" i="9"/>
  <c r="D42" i="3"/>
  <c r="E27" i="8"/>
  <c r="F27" i="8"/>
  <c r="G27" i="8"/>
  <c r="E28" i="8"/>
  <c r="F28" i="8"/>
  <c r="G28" i="8"/>
  <c r="F29" i="8"/>
  <c r="G29" i="8"/>
  <c r="D31" i="8"/>
  <c r="F31" i="8"/>
  <c r="G31" i="8"/>
  <c r="G32" i="8"/>
  <c r="D18" i="8"/>
  <c r="D17" i="8"/>
  <c r="D16" i="8"/>
  <c r="D15" i="8"/>
  <c r="D14" i="8"/>
  <c r="G12" i="8"/>
  <c r="F12" i="8"/>
  <c r="E12" i="8"/>
  <c r="D29" i="9" l="1"/>
  <c r="G37" i="8"/>
  <c r="F37" i="8"/>
  <c r="D27" i="8"/>
  <c r="E37" i="8"/>
  <c r="D28" i="8"/>
  <c r="D29" i="8"/>
  <c r="D12" i="8"/>
  <c r="G19" i="2"/>
  <c r="D37" i="8" l="1"/>
  <c r="D23" i="6"/>
  <c r="D22" i="6"/>
  <c r="D21" i="6"/>
  <c r="D19" i="6"/>
  <c r="D18" i="6"/>
  <c r="D17" i="6"/>
  <c r="D16" i="6"/>
  <c r="G66" i="5"/>
  <c r="F66" i="5"/>
  <c r="E66" i="5"/>
  <c r="G65" i="5"/>
  <c r="F65" i="5"/>
  <c r="E65" i="5"/>
  <c r="G64" i="5"/>
  <c r="F64" i="5"/>
  <c r="E64" i="5"/>
  <c r="G63" i="5"/>
  <c r="F63" i="5"/>
  <c r="E63" i="5"/>
  <c r="D62" i="5"/>
  <c r="G61" i="5"/>
  <c r="F61" i="5"/>
  <c r="E61" i="5"/>
  <c r="D60" i="5"/>
  <c r="F59" i="5"/>
  <c r="E59" i="5"/>
  <c r="D54" i="5"/>
  <c r="D53" i="5"/>
  <c r="D52" i="5"/>
  <c r="D51" i="5"/>
  <c r="D50" i="5"/>
  <c r="D49" i="5"/>
  <c r="D48" i="5"/>
  <c r="D42" i="5"/>
  <c r="D41" i="5"/>
  <c r="D40" i="5"/>
  <c r="D39" i="5"/>
  <c r="D38" i="5"/>
  <c r="F31" i="5"/>
  <c r="E31" i="5"/>
  <c r="E78" i="5" s="1"/>
  <c r="H30" i="5"/>
  <c r="G30" i="5"/>
  <c r="G77" i="5" s="1"/>
  <c r="F30" i="5"/>
  <c r="F77" i="5" s="1"/>
  <c r="E30" i="5"/>
  <c r="E77" i="5" s="1"/>
  <c r="H29" i="5"/>
  <c r="G29" i="5"/>
  <c r="F29" i="5"/>
  <c r="E29" i="5"/>
  <c r="H28" i="5"/>
  <c r="G28" i="5"/>
  <c r="F28" i="5"/>
  <c r="E28" i="5"/>
  <c r="H27" i="5"/>
  <c r="G27" i="5"/>
  <c r="G74" i="5" s="1"/>
  <c r="F27" i="5"/>
  <c r="F74" i="5" s="1"/>
  <c r="E27" i="5"/>
  <c r="E74" i="5" s="1"/>
  <c r="H26" i="5"/>
  <c r="G26" i="5"/>
  <c r="F26" i="5"/>
  <c r="E26" i="5"/>
  <c r="H25" i="5"/>
  <c r="G25" i="5"/>
  <c r="G72" i="5" s="1"/>
  <c r="F25" i="5"/>
  <c r="F72" i="5" s="1"/>
  <c r="E25" i="5"/>
  <c r="E72" i="5" s="1"/>
  <c r="H24" i="5"/>
  <c r="G24" i="5"/>
  <c r="G23" i="5" s="1"/>
  <c r="F24" i="5"/>
  <c r="F23" i="5" s="1"/>
  <c r="E24" i="5"/>
  <c r="E23" i="5" s="1"/>
  <c r="D19" i="5"/>
  <c r="D18" i="5"/>
  <c r="D17" i="5"/>
  <c r="D15" i="5"/>
  <c r="D14" i="5"/>
  <c r="D13" i="5"/>
  <c r="D12" i="5"/>
  <c r="D72" i="5" s="1"/>
  <c r="D11" i="5"/>
  <c r="D36" i="3"/>
  <c r="G52" i="2"/>
  <c r="G51" i="2"/>
  <c r="G50" i="2"/>
  <c r="G48" i="2"/>
  <c r="G47" i="2"/>
  <c r="G46" i="2"/>
  <c r="G45" i="2"/>
  <c r="G18" i="2"/>
  <c r="G17" i="2"/>
  <c r="G15" i="2"/>
  <c r="G14" i="2"/>
  <c r="G13" i="2"/>
  <c r="G12" i="2"/>
  <c r="G11" i="2"/>
  <c r="G10" i="2"/>
  <c r="D23" i="5" l="1"/>
  <c r="G63" i="2"/>
  <c r="D41" i="3"/>
  <c r="E33" i="3"/>
  <c r="G71" i="5"/>
  <c r="G78" i="5"/>
  <c r="G23" i="2"/>
  <c r="F71" i="5"/>
  <c r="F73" i="5"/>
  <c r="F75" i="5"/>
  <c r="G76" i="5"/>
  <c r="G58" i="5"/>
  <c r="G73" i="5"/>
  <c r="E76" i="5"/>
  <c r="G75" i="5"/>
  <c r="D64" i="5"/>
  <c r="F78" i="5"/>
  <c r="D66" i="5"/>
  <c r="D65" i="5"/>
  <c r="D63" i="5"/>
  <c r="D40" i="3"/>
  <c r="F76" i="5"/>
  <c r="F58" i="5"/>
  <c r="D61" i="5"/>
  <c r="D59" i="5"/>
  <c r="D24" i="5"/>
  <c r="D25" i="5"/>
  <c r="H23" i="5"/>
  <c r="E73" i="5"/>
  <c r="D28" i="5"/>
  <c r="D29" i="5"/>
  <c r="D35" i="3"/>
  <c r="D37" i="3"/>
  <c r="D34" i="3"/>
  <c r="D38" i="3"/>
  <c r="D74" i="5"/>
  <c r="D77" i="5"/>
  <c r="D26" i="5"/>
  <c r="D30" i="5"/>
  <c r="E71" i="5"/>
  <c r="E75" i="5"/>
  <c r="D27" i="5"/>
  <c r="D31" i="5"/>
  <c r="E58" i="5"/>
  <c r="E67" i="5" s="1"/>
  <c r="E79" i="5" s="1"/>
  <c r="D78" i="5" l="1"/>
  <c r="E70" i="5"/>
  <c r="F70" i="5"/>
  <c r="G70" i="5"/>
  <c r="D73" i="5"/>
  <c r="D75" i="5"/>
  <c r="D76" i="5"/>
  <c r="D58" i="5"/>
  <c r="D71" i="5"/>
  <c r="D70" i="5" l="1"/>
  <c r="D79" i="5"/>
</calcChain>
</file>

<file path=xl/sharedStrings.xml><?xml version="1.0" encoding="utf-8"?>
<sst xmlns="http://schemas.openxmlformats.org/spreadsheetml/2006/main" count="490" uniqueCount="188">
  <si>
    <t>№ п/п</t>
  </si>
  <si>
    <t>В том числе:</t>
  </si>
  <si>
    <t>Внебюджетные средства</t>
  </si>
  <si>
    <t>Субвенции</t>
  </si>
  <si>
    <t>Собственных доходов:</t>
  </si>
  <si>
    <t>Другие собственные доходы</t>
  </si>
  <si>
    <t>Всего:</t>
  </si>
  <si>
    <t>Объем финансирования (тыс. руб.)</t>
  </si>
  <si>
    <t>Исполнители, соисполнители,ответственные за реализацию мероприятий</t>
  </si>
  <si>
    <t>в том числе по годам:</t>
  </si>
  <si>
    <t>Итого по подпрограмме</t>
  </si>
  <si>
    <t>Ожидаемые показатели оценки эффективности (количественные и качественные)</t>
  </si>
  <si>
    <t>2016 год</t>
  </si>
  <si>
    <t>2017 год</t>
  </si>
  <si>
    <t>2018 год</t>
  </si>
  <si>
    <t>2019 год</t>
  </si>
  <si>
    <t>2020 год</t>
  </si>
  <si>
    <t>2021 год</t>
  </si>
  <si>
    <t>2022 год</t>
  </si>
  <si>
    <t>Приложение</t>
  </si>
  <si>
    <t xml:space="preserve">Приложение </t>
  </si>
  <si>
    <t>Наименование мероприятия</t>
  </si>
  <si>
    <t>Срок исполнения</t>
  </si>
  <si>
    <t>Собственных доходов</t>
  </si>
  <si>
    <t>Субсидии иные межбюджетные трансферты</t>
  </si>
  <si>
    <t>1. Комплексное освоение и развитие территории ЗАТО г. Радужный в  целях жилищного строительства</t>
  </si>
  <si>
    <t>2015 год</t>
  </si>
  <si>
    <t>МКУ "ГКМХ"</t>
  </si>
  <si>
    <t xml:space="preserve">2016 год </t>
  </si>
  <si>
    <t>Технический паспорт на  сети водоснабжения,  теплоснабжения, водоотведения</t>
  </si>
  <si>
    <t xml:space="preserve">2017 год </t>
  </si>
  <si>
    <t>Строительство инженерной и транспортной инфраструктуры в 7/3  квартале</t>
  </si>
  <si>
    <t xml:space="preserve">2019 год </t>
  </si>
  <si>
    <t xml:space="preserve">2020 год </t>
  </si>
  <si>
    <t xml:space="preserve">2022 год </t>
  </si>
  <si>
    <t>Итого по п.1</t>
  </si>
  <si>
    <t>Строительство площадок  и объектов благоустройства в 7/1  квартале</t>
  </si>
  <si>
    <t>Итого по п.2</t>
  </si>
  <si>
    <t>3.</t>
  </si>
  <si>
    <t>Проектно-изыскательские работы (ПИР) и экспертиза проекта на газоснабжение  7/1 квартала, ПИР на водопровод и канализацию  7/1 квартала, строительство временной дороги в 7/1 квартале</t>
  </si>
  <si>
    <t>Строительство объекта   "Газоснабжение в квартале в 7/1  ЗАТО г. Радужный Владимирской  области"</t>
  </si>
  <si>
    <t>ПИР и экспертиза проекта  на строительство сетей газоснабжение и водоснабжения</t>
  </si>
  <si>
    <t xml:space="preserve">Строительство сетей  водоснабжения, водоотведения в 7/1 квартале, технический паспорт на сети газоснабжения, водоснабжения </t>
  </si>
  <si>
    <t>Строительство наружных сетей водоотведения. Владимирская обл., ЗАТО г. Радужный,  квартал 7/1</t>
  </si>
  <si>
    <t xml:space="preserve">2018 год </t>
  </si>
  <si>
    <t>Строительство временной дороги в 7/1 квартале ЗАТО г. Радужный Владимирской  области</t>
  </si>
  <si>
    <t xml:space="preserve">Строительство инженерной и транспортной  инфраструктуры в 7/1 квартале </t>
  </si>
  <si>
    <t xml:space="preserve">Итого по п.3 </t>
  </si>
  <si>
    <t>№п/п</t>
  </si>
  <si>
    <t>Объем финансирования (тыс.руб.)</t>
  </si>
  <si>
    <t>Исполнители, соисполнители, ответственные за реализацию мероприятий</t>
  </si>
  <si>
    <t>Субсидии, иные межбюджетные трансферты</t>
  </si>
  <si>
    <t>Предоставление многодетным семьям социальных выплат на приобретение жилья</t>
  </si>
  <si>
    <t>Формирование заявок на выделение из областного бюджета средств на софинансирование предоставления социальных выплат</t>
  </si>
  <si>
    <t>Формирование базы многодетных семей участников Подпрограммы</t>
  </si>
  <si>
    <t>Осуществление расчета размера социальной выплаты на дату выдачи свидетельства</t>
  </si>
  <si>
    <t>Оформление и выдача свидетельств многодетным семьям</t>
  </si>
  <si>
    <t xml:space="preserve">Предоставление многодетным семьям социальных выплат на строительство индивидуального жилого дома </t>
  </si>
  <si>
    <t>ИТОГО по п.5</t>
  </si>
  <si>
    <t xml:space="preserve">Предоставление отчетов департаменту строительства и архитектуры администрации Владимирской области ежеквартально до 15 числа месяца, следующего за отчетным кварталом </t>
  </si>
  <si>
    <t>Информационное сопровождение хода реализации Подпрограммы</t>
  </si>
  <si>
    <t>Администрация ЗАТО г. Радужный</t>
  </si>
  <si>
    <t xml:space="preserve"> в том числе по годам</t>
  </si>
  <si>
    <t xml:space="preserve">1. Строительство жилья </t>
  </si>
  <si>
    <t>1.1</t>
  </si>
  <si>
    <t>Проектно-изыскательские работы  на строительство здания среднеэтажного  многоквартирного  жилого дома № 2 в 7/3 квартале г. Радужного Владимирской области; Строительство многоквартирного жилого дома в 3 квартале  (выполнение сезонных работ по благоустройству территории )</t>
  </si>
  <si>
    <t xml:space="preserve">2015 год </t>
  </si>
  <si>
    <t>1.2.</t>
  </si>
  <si>
    <t xml:space="preserve">Проектно-изыскательские работы  на строительство здания среднеэтажного  многоквартирного  жилого дома № 2 в 7/3 квартале г. Радужного Владимирской области; анализ схем топливо- и теплоиспользования вновь строящегося газопотребляющего объекта: "Многоквартирный  жилой дом в 7/3 квартале"; Исследование почвы для строительства многоквартирного жилого дома в  7/3 квартале; экспертиза проекта </t>
  </si>
  <si>
    <t>1.3.</t>
  </si>
  <si>
    <t>Проектно-изыскательские работы на строительство здания среднеэтажного  многоквартирного  жилого дома № 2 в 7/3 квартале г. Радужного Владимирской област ; и на   на строительство  многоквартирного  жилого дома 9 квартала</t>
  </si>
  <si>
    <t>1.4.</t>
  </si>
  <si>
    <t xml:space="preserve">Проектно-изыскательские  работы (ПИР) на строительство  многоквартирного дома </t>
  </si>
  <si>
    <t>1.5.</t>
  </si>
  <si>
    <t>Строительство многоквартирного дома</t>
  </si>
  <si>
    <t xml:space="preserve">2021 год </t>
  </si>
  <si>
    <t>Итого  по п. 1</t>
  </si>
  <si>
    <t>2.1.</t>
  </si>
  <si>
    <t>Приобретение благоустроенных жилых помещений (квартир) во вновь построенных домах  для обеспечения жильем  граждан, признанных в установленном порядке нуждающимися в жилых помещениях на территории ЗАТО г. Радужный Владимирской области (мероприятие, предусматривает выделение  средств местного бюджета на софинансирование мероприятий подпрограммы  "Социальное жилье государственной  программы Владимирской области «Обеспечение доступным и комфортным жильем населения  Владимирской области»)</t>
  </si>
  <si>
    <t>КУМИ,                  МКУ "ГКМХ"</t>
  </si>
  <si>
    <t>Обеспечение жильем 19 семей, признанных в установленном порядке  нуждающимися в  жилых помещениях по договорам социального найма</t>
  </si>
  <si>
    <t>2.2.</t>
  </si>
  <si>
    <t>Приобретение жилья на вторичном рынке для улучшения жилищных условий семьям, признанным в установленном порядке нуждающимися в улучшении жилищных условий, в том числе:</t>
  </si>
  <si>
    <t>2.2.1.</t>
  </si>
  <si>
    <t>Мероприятие, предусматривающее реализацию использования преимущественного права покупки администрацией ЗАТО г. Радужный  в порядке, предусмотренном статьей 250 Гражданского кодекса Российской Федерации и п.6 статьи 42 Жилищного кодекса, в том числе:</t>
  </si>
  <si>
    <t>комнаты площадью 16,3 кв. м в квартире по адресу: 3 квартал, дом 3, квартира  3 (определение Собинского городского суда Владимирской области от 24.03.2015 № Р_2-87/2015)</t>
  </si>
  <si>
    <t xml:space="preserve">Администрация ЗАТО г. Радужный </t>
  </si>
  <si>
    <t xml:space="preserve">комнаты площадью 17,1 кв. в коммунальной квартире, расположенной по адресу:  1 квартал, дом 36, квартира  № 49 </t>
  </si>
  <si>
    <t>комната № 802"Б" в жилом помещении № 802, расположенном по адресу 9 квартал, дом № 8, г. Радужный, Владимирской области</t>
  </si>
  <si>
    <t>2.2.2.</t>
  </si>
  <si>
    <t>Жилье на вторичном рынке для улучшения жилищных условий семьям, признанным в установленном порядке нуждающимися в улучшении жилищных условий</t>
  </si>
  <si>
    <t>Администрация ЗАТО г. Радужный                 МКУ "ГКМХ"</t>
  </si>
  <si>
    <t xml:space="preserve">Итого  по п.2 </t>
  </si>
  <si>
    <t xml:space="preserve">Приложение  </t>
  </si>
  <si>
    <t>Предоставление молодым семьям социальных выплат на приобретение жилья</t>
  </si>
  <si>
    <t>Формирование заявок на софинансирование предоставления социальных выплат</t>
  </si>
  <si>
    <t>Формирование базы молодых семей участников Подпрограммы</t>
  </si>
  <si>
    <t>Оформление и выдача свидетельств молодым семьям</t>
  </si>
  <si>
    <t>Определение норматива стоимости 1 кв.м. Общей площади жилья по муниципальному образованию для расчета размера социальной выплаты</t>
  </si>
  <si>
    <t>2. Развитие малоэтажного жилищного строительства на территории ЗАТО г. Радужный</t>
  </si>
  <si>
    <t>Строительство инженерной инфраструктуры 
в 9 квартале (строительство сетей водоснабжения, теплоснабжения, электроснабжения и др.)</t>
  </si>
  <si>
    <t>№
п/п</t>
  </si>
  <si>
    <t>О. И. Мазурова, 3-40-97</t>
  </si>
  <si>
    <t>О. И. Мазурова, 3 40 97</t>
  </si>
  <si>
    <t>2023 год</t>
  </si>
  <si>
    <t>Наименование мероприятий</t>
  </si>
  <si>
    <t>Срок  исполнения</t>
  </si>
  <si>
    <t>Субсидии,иные межбюджетные трансферты</t>
  </si>
  <si>
    <t>Обеспечение территории ЗАТО г. Радужный Владимирской области документацией для осуществления градостроительной деятельности</t>
  </si>
  <si>
    <t xml:space="preserve">Проект планировки территории  8  квартала ЗАТО г. Радужный Владимирской области  </t>
  </si>
  <si>
    <t>МКУ «ГКМХ»</t>
  </si>
  <si>
    <t>обеспечение инвестиционных площадок документацией по планировке территорий площадью 69 га</t>
  </si>
  <si>
    <t>Внесение  изменений в генеральный план ЗАТО г. Радужный Владимирской области</t>
  </si>
  <si>
    <t>Актуализация   генеральнго  плана ЗАТО г. Радужный Владимирской области</t>
  </si>
  <si>
    <t>Разработка  проекта межевания 8 квартала ЗАТО г. Радужный Владимирской области</t>
  </si>
  <si>
    <t>для определения границ земельных участков для   строительства индивидуальных жилых домов</t>
  </si>
  <si>
    <t>4.</t>
  </si>
  <si>
    <t>Разработка местных нормативов градостроительного проектирования  городского округа ЗАТО г. Радужный Владимирской области</t>
  </si>
  <si>
    <t>приведение местных нормативов в соответствие  с требованиями Градостроительного кодекса РФ</t>
  </si>
  <si>
    <t>5.</t>
  </si>
  <si>
    <t xml:space="preserve"> Корректировка проекта планировки 9 квартала г. Радужный  Владимирской области</t>
  </si>
  <si>
    <t>КУМИ</t>
  </si>
  <si>
    <t>№
 п/п</t>
  </si>
  <si>
    <t>Перечень мероприятий подпрограммы 1 
"Обеспечение территории ЗАТО г. Радужный Владимирской области
 документацией для осуществления градостроительной деятельности"</t>
  </si>
  <si>
    <t>Актуализация   генерального  плана ЗАТО г. Радужный Владимирской области</t>
  </si>
  <si>
    <t>Оказание услуг по внесению в Единый государственный реестр недвижимости сведений с координатным описанием границ муниципального образования городской округ ЗАТО г.Радужный, границ населенного пункта город Радужный Владимирской области, по корректировке границ территориальных зон, устанавливаемых правилами землепользования и застройки ЗАТО г.Радужный Владимирской обл.</t>
  </si>
  <si>
    <t xml:space="preserve">2023 год </t>
  </si>
  <si>
    <t>обеспечение  жильем 7 многодетных семей, нуждающихся в жилых помещениях</t>
  </si>
  <si>
    <t>Предоставление единовременных денежных выплат и субсидий</t>
  </si>
  <si>
    <t>Формирование списков граждан, состоящих на учете нуждающихся в улучшении жилищных условий, изъявивших желание субсидию, социальную выплату</t>
  </si>
  <si>
    <t xml:space="preserve">Определение норматива стоимости 1 кв. м общей площади жилья по муниципальному образованию для 
расчета размера социальных выплат 
</t>
  </si>
  <si>
    <t xml:space="preserve">Осуществление расчета размера, субсидии, социальной выплаты </t>
  </si>
  <si>
    <t>Перечисление гражданам социальной выплаты</t>
  </si>
  <si>
    <t xml:space="preserve">Предоставление отчетов департаменту строительства и архитектуры администрации Владимирской области </t>
  </si>
  <si>
    <t>Строительство инженерной и транспортной инфроструктуры в 7/1  квартале, 7/2 квартале (временная щебеночная дорога), 7/3 квартале, планировка 7/3 квартала</t>
  </si>
  <si>
    <t>в том числе</t>
  </si>
  <si>
    <t>Строительство детского сада на 235 мест (начало) в 7/3 квартале - 35 млн.</t>
  </si>
  <si>
    <t>Планировка территории 7/3 квартала</t>
  </si>
  <si>
    <t>Строительство временной щебеночной дороги в 7/3 квартале</t>
  </si>
  <si>
    <t xml:space="preserve">Администрация ЗАТО г. Радужный, 
</t>
  </si>
  <si>
    <t>Обеспечение жильем 90 семей, признанных в установленном порядке  нуждающимися в  жилых помещениях по договорам социального найма, и договорам найма специализированного жилищного фонда.</t>
  </si>
  <si>
    <t>Исп.: О. И. Мазурова 3-40-97</t>
  </si>
  <si>
    <t xml:space="preserve">Обеспечение инженерной и транспортной инфраструктурой земельных участков, предоставляемых (предоставленных) для индивидуального жилищного строительства семьям, имеющим троих и более детей в возрасте до18 лет, в ЗАТО г. Радужный 
</t>
  </si>
  <si>
    <t>2.Приобретение жилья</t>
  </si>
  <si>
    <t>2024 год</t>
  </si>
  <si>
    <t xml:space="preserve">Увеличение годового объема ввода жилья к 2024 году до 20,0 тыс.кв. метров </t>
  </si>
  <si>
    <t>в том числе по годам</t>
  </si>
  <si>
    <t>Перечень мероприятий подпрограммы 2 
"Стимулирование развития жилищного строительства на территории  ЗАТО г. Радужный Владимирской области"</t>
  </si>
  <si>
    <t>Приложение 
к  подпрограмме 2 "Стимулирование развития жилищного строительства на территории ЗАТО г. Радужный Владимирской области"</t>
  </si>
  <si>
    <t>к подпрограмме 3 "Обеспечение жильем многодетных семей  на территории ЗАТО г. Радужный Владимирской области"</t>
  </si>
  <si>
    <t>Перечень мероприятий подпрограммы 3 
"Обеспечение жильем многодетных семей на территории  ЗАТО г. Радужный Владимирской области"</t>
  </si>
  <si>
    <t>Приложение 
к подпрограмме 4 «Создание условий для обеспечения доступным и комфортным жильем отдельных категорий граждан  на территории 
ЗАТО г.Радужный Владимирской области, установленных законодательством»</t>
  </si>
  <si>
    <r>
      <rPr>
        <b/>
        <sz val="12"/>
        <rFont val="Times New Roman"/>
        <family val="1"/>
        <charset val="204"/>
      </rPr>
      <t xml:space="preserve">Перечень мероприятий подпрограммы 4 </t>
    </r>
    <r>
      <rPr>
        <sz val="12"/>
        <rFont val="Times New Roman"/>
        <family val="1"/>
        <charset val="204"/>
      </rPr>
      <t xml:space="preserve">
«Создание условий для обеспечения доступным и комфортным жильем отдельных категорий граждан на территории ЗАТО г.Радужный Владимирской области, установленных законодательством»</t>
    </r>
  </si>
  <si>
    <t>к подпрограмме 5 "Социальное жилье на территории ЗАТО г.Радужный Владимирской области"</t>
  </si>
  <si>
    <t>Перечень мероприятий подпрограммы 5
"Социальное жилье на территории ЗАТО г.Радужный Владимирской области"</t>
  </si>
  <si>
    <t>к подпрограмме 6 "Обеспечение жильем молодых семей на территории  ЗАТО г.Радужный Владимирской области"</t>
  </si>
  <si>
    <t>Перечень мероприятий подпрограммы 6 
"Обеспечение жильем молодых семей на территории ЗАТО г.Радужный Владимирской области"</t>
  </si>
  <si>
    <t>2025 год</t>
  </si>
  <si>
    <t xml:space="preserve">Строительство инженерной инфраструктуры в 7/1 квартале  (строительство сетей электроснабжения  3 этап, временная дорога) , в 7/3 квартале (строительство двухтрансформаторной подстанции  10/04 кВ), в том числе технический, кадастровый планы, авторский надзор </t>
  </si>
  <si>
    <t>2015-2025 г.</t>
  </si>
  <si>
    <t xml:space="preserve">2025 год </t>
  </si>
  <si>
    <t xml:space="preserve">2015-2025 годы </t>
  </si>
  <si>
    <t>2015-2025 годы</t>
  </si>
  <si>
    <t>2015-2025годы</t>
  </si>
  <si>
    <t>2015-2025
годы</t>
  </si>
  <si>
    <t>2015-2025</t>
  </si>
  <si>
    <t xml:space="preserve">Увеличение годового объема ввода жилья к 2025 году до 20,0 тыс.кв. метров </t>
  </si>
  <si>
    <t xml:space="preserve">Предоставление единовременных денежных выплат  за счет средств федерального бюджета не менее 4 гражданам </t>
  </si>
  <si>
    <t xml:space="preserve">Улучшение  жилищных условий 2 семьям,
признанным в установленном порядке  нуждающимися и состоящими  на учете на улучшение  жилищных условий </t>
  </si>
  <si>
    <r>
      <rPr>
        <b/>
        <sz val="10.5"/>
        <color theme="1"/>
        <rFont val="Times New Roman"/>
        <family val="1"/>
        <charset val="204"/>
      </rPr>
      <t>Цель:</t>
    </r>
    <r>
      <rPr>
        <sz val="10.5"/>
        <color theme="1"/>
        <rFont val="Times New Roman"/>
        <family val="1"/>
        <charset val="204"/>
      </rPr>
      <t xml:space="preserve"> комплексное освоение земельных участков, предназначенных для строительства жилья экономкласса</t>
    </r>
  </si>
  <si>
    <r>
      <rPr>
        <b/>
        <sz val="10.5"/>
        <color theme="1"/>
        <rFont val="Times New Roman"/>
        <family val="1"/>
        <charset val="204"/>
      </rPr>
      <t>Задача:</t>
    </r>
    <r>
      <rPr>
        <sz val="10.5"/>
        <color theme="1"/>
        <rFont val="Times New Roman"/>
        <family val="1"/>
        <charset val="204"/>
      </rPr>
      <t xml:space="preserve">  Инфраструктурное обустройство земельных участков, предназначенных для комплексного освоения, государственная поддержка посредством предоставления субсидий муниципальным образованиям и средства местного бюджета на возмещение затрат (части затрат) на уплату процентов по кредитам, полученным муниципальными образованиями или юридическими лицами (далее - заемщики) в российских кредитных организациях на цели обеспечения инженерной инфраструктурой земельных участков, предназначенных для строительства жилья экономкласса, </t>
    </r>
  </si>
  <si>
    <r>
      <rPr>
        <b/>
        <sz val="10.5"/>
        <color theme="1"/>
        <rFont val="Times New Roman"/>
        <family val="1"/>
        <charset val="204"/>
      </rPr>
      <t>Цель:</t>
    </r>
    <r>
      <rPr>
        <sz val="10.5"/>
        <color theme="1"/>
        <rFont val="Times New Roman"/>
        <family val="1"/>
        <charset val="204"/>
      </rPr>
      <t xml:space="preserve"> оказание поддержки по освоению земельных участков, предназначенных для застройки малоэтажными жилыми домами.</t>
    </r>
  </si>
  <si>
    <r>
      <rPr>
        <b/>
        <sz val="10.5"/>
        <color theme="1"/>
        <rFont val="Times New Roman"/>
        <family val="1"/>
        <charset val="204"/>
      </rPr>
      <t>Задача:</t>
    </r>
    <r>
      <rPr>
        <sz val="10.5"/>
        <color theme="1"/>
        <rFont val="Times New Roman"/>
        <family val="1"/>
        <charset val="204"/>
      </rPr>
      <t xml:space="preserve"> проведение работ по инженерному и транспортному обустройству земельных участков</t>
    </r>
  </si>
  <si>
    <r>
      <rPr>
        <b/>
        <sz val="10.5"/>
        <color theme="1"/>
        <rFont val="Times New Roman"/>
        <family val="1"/>
        <charset val="204"/>
      </rPr>
      <t>Цель:</t>
    </r>
    <r>
      <rPr>
        <sz val="10.5"/>
        <color theme="1"/>
        <rFont val="Times New Roman"/>
        <family val="1"/>
        <charset val="204"/>
      </rPr>
      <t xml:space="preserve"> повышение качества и условий жизни семей, имеющих троих и более детей в возрасте до 18 лет, проживающих на территории ЗАТО г. Радужный</t>
    </r>
  </si>
  <si>
    <r>
      <rPr>
        <b/>
        <sz val="10.5"/>
        <color theme="1"/>
        <rFont val="Times New Roman"/>
        <family val="1"/>
        <charset val="204"/>
      </rPr>
      <t>Задача:</t>
    </r>
    <r>
      <rPr>
        <sz val="10.5"/>
        <color theme="1"/>
        <rFont val="Times New Roman"/>
        <family val="1"/>
        <charset val="204"/>
      </rPr>
      <t xml:space="preserve"> обеспечение инженерной и транспортной инфраструктурой земельных участков, предназначенных для предоставления или уже предоставленных многодетным семьям в целях индивидуального жилищного строительства</t>
    </r>
  </si>
  <si>
    <t>Приложение 
к  подпрограмме 1 "Обеспечение территории ЗАТО г. Радужный Владимирской области документацией для осуществления градостроительной деятельности"</t>
  </si>
  <si>
    <r>
      <rPr>
        <b/>
        <sz val="10.5"/>
        <color theme="1"/>
        <rFont val="Times New Roman"/>
        <family val="1"/>
        <charset val="204"/>
      </rPr>
      <t xml:space="preserve">Цель: </t>
    </r>
    <r>
      <rPr>
        <sz val="10.5"/>
        <color theme="1"/>
        <rFont val="Times New Roman"/>
        <family val="1"/>
        <charset val="204"/>
      </rPr>
      <t>своевременная разработка и утверждение документации по планировке территорий, планируемых для развития жилищного строительства, размещения объектов муниципального значения</t>
    </r>
  </si>
  <si>
    <r>
      <rPr>
        <b/>
        <sz val="10.5"/>
        <color rgb="FF000000"/>
        <rFont val="Times New Roman"/>
        <family val="1"/>
        <charset val="204"/>
      </rPr>
      <t>Задачи:</t>
    </r>
    <r>
      <rPr>
        <sz val="10.5"/>
        <color rgb="FF000000"/>
        <rFont val="Times New Roman"/>
        <family val="1"/>
        <charset val="204"/>
      </rPr>
      <t xml:space="preserve"> устойчивое развитие территории ЗАТО г. Радужный  Владимирской области, улучшение среды жизнедеятельности человека на территории ЗАТО г. Радужный  Владимирской области</t>
    </r>
  </si>
  <si>
    <r>
      <rPr>
        <b/>
        <sz val="10.5"/>
        <rFont val="Times New Roman"/>
        <family val="1"/>
        <charset val="204"/>
      </rPr>
      <t>Цель:</t>
    </r>
    <r>
      <rPr>
        <sz val="10.5"/>
        <rFont val="Times New Roman"/>
        <family val="1"/>
        <charset val="204"/>
      </rPr>
      <t xml:space="preserve"> Оказание многодетным семьям ЗАТО г. Радужный - участникам Подпрограммы государственной поддержки в улучшении жилищных условий</t>
    </r>
  </si>
  <si>
    <r>
      <rPr>
        <b/>
        <sz val="10.5"/>
        <rFont val="Times New Roman"/>
        <family val="1"/>
        <charset val="204"/>
      </rPr>
      <t>Задача</t>
    </r>
    <r>
      <rPr>
        <sz val="10.5"/>
        <rFont val="Times New Roman"/>
        <family val="1"/>
        <charset val="204"/>
      </rPr>
      <t>: разработка и внедрение правовых, финансовых и организационных механизмов оказания государственной поддержки многодетным семьям по строительству индивидуальных жилых домов</t>
    </r>
  </si>
  <si>
    <r>
      <rPr>
        <b/>
        <sz val="10.5"/>
        <rFont val="Times New Roman"/>
        <family val="1"/>
        <charset val="204"/>
      </rPr>
      <t xml:space="preserve">Цель: </t>
    </r>
    <r>
      <rPr>
        <sz val="10.5"/>
        <rFont val="Times New Roman"/>
        <family val="1"/>
        <charset val="204"/>
      </rPr>
      <t>Создание условий для обеспечения доступным и комфортным жильем экономического класса отдельных категорий граждан ЗАТО г. Радужный, состоящих на учете нуждающихся в улучшении жилищных условий, перед которыми государство имеет обязательство по обеспечению жилыми помещениями в соответствии с законодательством Российской Федерации и законодательством Владимирской области</t>
    </r>
  </si>
  <si>
    <r>
      <rPr>
        <b/>
        <sz val="10.5"/>
        <rFont val="Times New Roman"/>
        <family val="1"/>
        <charset val="204"/>
      </rPr>
      <t>Задача:</t>
    </r>
    <r>
      <rPr>
        <sz val="10.5"/>
        <rFont val="Times New Roman"/>
        <family val="1"/>
        <charset val="204"/>
      </rPr>
      <t xml:space="preserve"> разработка и внедрение правовых, финансовых, организационных механизмов оказания поддержки категориям граждан, перед которыми государство имеет обязательства  по  обеспечению жилыми помещениями в соответствии с законодательством,  по приобретению (строительству) жилья либо улучшению жилищных условий</t>
    </r>
  </si>
  <si>
    <r>
      <rPr>
        <b/>
        <sz val="10.5"/>
        <rFont val="Times New Roman"/>
        <family val="1"/>
        <charset val="204"/>
      </rPr>
      <t>Цель:</t>
    </r>
    <r>
      <rPr>
        <sz val="10.5"/>
        <rFont val="Times New Roman"/>
        <family val="1"/>
        <charset val="204"/>
      </rPr>
      <t xml:space="preserve">  Государственная и муниципальная поддержка,  направленная на обеспечение жильем граждан, признанных в установленном порядке  нуждающимися в жилых помещениях, предоставляемых по договорам социального найма, и работников бюджетной сферы и муниципальных учреждений (предприятий) служебными жилыми помещениями по договорам специализированного жилищного фонда</t>
    </r>
  </si>
  <si>
    <r>
      <rPr>
        <b/>
        <sz val="10.5"/>
        <rFont val="Times New Roman"/>
        <family val="1"/>
        <charset val="204"/>
      </rPr>
      <t xml:space="preserve">Задача: </t>
    </r>
    <r>
      <rPr>
        <sz val="10.5"/>
        <rFont val="Times New Roman"/>
        <family val="1"/>
        <charset val="204"/>
      </rPr>
      <t>Увеличение объемов ввода жилья, обеспечение жильем граждан, признанных в установленном порядке нуждающимися в жилых помещениях, предоставляемых по договорам социального найма, и работников бюджетной сферы и муниципальных учреждений (предприятий) служебными жилыми помещениями по договорам найма специализированного жилищного фонда</t>
    </r>
  </si>
  <si>
    <r>
      <rPr>
        <b/>
        <sz val="10.5"/>
        <rFont val="Times New Roman"/>
        <family val="1"/>
        <charset val="204"/>
      </rPr>
      <t>Задача:</t>
    </r>
    <r>
      <rPr>
        <sz val="10.5"/>
        <rFont val="Times New Roman"/>
        <family val="1"/>
        <charset val="204"/>
      </rPr>
      <t xml:space="preserve"> Обеспечение жильем граждан, признанных в установленном порядке нуждающимися в жилых помещениях, предоставляемых по договорам социального найма, и работников бюджетной сферы и муниципальных учреждений (предприятий) служебными жилыми помещениями по договорам найма специализированного жилищного фонда</t>
    </r>
  </si>
  <si>
    <r>
      <rPr>
        <b/>
        <sz val="10.5"/>
        <rFont val="Times New Roman"/>
        <family val="1"/>
        <charset val="204"/>
      </rPr>
      <t xml:space="preserve">Цель: </t>
    </r>
    <r>
      <rPr>
        <sz val="10.5"/>
        <rFont val="Times New Roman"/>
        <family val="1"/>
        <charset val="204"/>
      </rPr>
      <t xml:space="preserve"> Оказание молодым семьям ЗАТО г. Радужный - участникам Подпрограммы государственной поддержки в улучшении жилищных условий</t>
    </r>
  </si>
  <si>
    <r>
      <rPr>
        <b/>
        <sz val="10.5"/>
        <rFont val="Times New Roman"/>
        <family val="1"/>
        <charset val="204"/>
      </rPr>
      <t xml:space="preserve">Задача: </t>
    </r>
    <r>
      <rPr>
        <sz val="10.5"/>
        <rFont val="Times New Roman"/>
        <family val="1"/>
        <charset val="204"/>
      </rPr>
      <t xml:space="preserve"> привлечение финансовых и инвестиционных ресурсов для обеспечения молодых семей благоустроенным жильем</t>
    </r>
  </si>
  <si>
    <t>обеспечение  жильем 19  молодых семей, нуждающихся в жилых помещениях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</si>
</sst>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"/>
    <numFmt numFmtId="165" formatCode="0.00000"/>
    <numFmt numFmtId="166" formatCode="#,##0.00000"/>
    <numFmt numFmtId="167" formatCode="#,##0.00\ &quot;р.&quot;"/>
    <numFmt numFmtId="168" formatCode="#,##0.00000\ _р_."/>
    <numFmt numFmtId="169" formatCode="0.0000"/>
    <numFmt numFmtId="170" formatCode="#,##0.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Arial Cyr"/>
      <charset val="204"/>
    </font>
    <font>
      <sz val="14"/>
      <color indexed="8"/>
      <name val="Times New Roman"/>
      <family val="1"/>
      <charset val="204"/>
    </font>
    <font>
      <sz val="9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.5"/>
      <color theme="1"/>
      <name val="Calibri"/>
      <family val="2"/>
      <scheme val="minor"/>
    </font>
    <font>
      <sz val="10.5"/>
      <color rgb="FF000000"/>
      <name val="Times New Roman"/>
      <family val="1"/>
      <charset val="204"/>
    </font>
    <font>
      <b/>
      <sz val="10.5"/>
      <color rgb="FF000000"/>
      <name val="Times New Roman"/>
      <family val="1"/>
      <charset val="204"/>
    </font>
    <font>
      <sz val="10.5"/>
      <color indexed="8"/>
      <name val="Times New Roman"/>
      <family val="1"/>
      <charset val="204"/>
    </font>
    <font>
      <b/>
      <sz val="10.5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58">
    <xf numFmtId="0" fontId="0" fillId="0" borderId="0" xfId="0"/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0" fillId="0" borderId="0" xfId="0" applyFont="1" applyBorder="1" applyAlignment="1">
      <alignment vertical="top"/>
    </xf>
    <xf numFmtId="0" fontId="10" fillId="0" borderId="1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/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/>
    </xf>
    <xf numFmtId="0" fontId="0" fillId="0" borderId="0" xfId="0" applyFont="1" applyBorder="1"/>
    <xf numFmtId="0" fontId="10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/>
    <xf numFmtId="4" fontId="13" fillId="0" borderId="0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0" fontId="3" fillId="0" borderId="1" xfId="0" applyFont="1" applyBorder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0" fillId="2" borderId="0" xfId="0" applyFill="1"/>
    <xf numFmtId="165" fontId="0" fillId="0" borderId="0" xfId="0" applyNumberFormat="1"/>
    <xf numFmtId="0" fontId="0" fillId="0" borderId="0" xfId="0" applyBorder="1"/>
    <xf numFmtId="0" fontId="5" fillId="0" borderId="0" xfId="0" applyFont="1" applyBorder="1"/>
    <xf numFmtId="0" fontId="3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0" applyFont="1" applyBorder="1" applyAlignment="1">
      <alignment vertical="top"/>
    </xf>
    <xf numFmtId="4" fontId="5" fillId="0" borderId="0" xfId="0" applyNumberFormat="1" applyFont="1"/>
    <xf numFmtId="4" fontId="5" fillId="0" borderId="0" xfId="0" applyNumberFormat="1" applyFont="1" applyBorder="1"/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/>
    <xf numFmtId="166" fontId="0" fillId="0" borderId="0" xfId="0" applyNumberFormat="1" applyBorder="1" applyAlignment="1"/>
    <xf numFmtId="0" fontId="18" fillId="0" borderId="5" xfId="0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9" fillId="0" borderId="1" xfId="0" applyFont="1" applyBorder="1" applyAlignment="1">
      <alignment horizontal="left" vertical="top"/>
    </xf>
    <xf numFmtId="169" fontId="0" fillId="0" borderId="0" xfId="0" applyNumberFormat="1"/>
    <xf numFmtId="169" fontId="19" fillId="0" borderId="1" xfId="0" applyNumberFormat="1" applyFont="1" applyFill="1" applyBorder="1" applyAlignment="1">
      <alignment horizontal="center" vertical="top" wrapText="1"/>
    </xf>
    <xf numFmtId="169" fontId="19" fillId="0" borderId="1" xfId="0" applyNumberFormat="1" applyFont="1" applyFill="1" applyBorder="1" applyAlignment="1">
      <alignment horizontal="center" vertical="top"/>
    </xf>
    <xf numFmtId="169" fontId="18" fillId="0" borderId="1" xfId="0" applyNumberFormat="1" applyFont="1" applyFill="1" applyBorder="1" applyAlignment="1">
      <alignment horizontal="center" vertical="top" wrapText="1"/>
    </xf>
    <xf numFmtId="3" fontId="0" fillId="0" borderId="0" xfId="0" applyNumberFormat="1"/>
    <xf numFmtId="3" fontId="1" fillId="0" borderId="0" xfId="0" applyNumberFormat="1" applyFont="1"/>
    <xf numFmtId="166" fontId="0" fillId="0" borderId="0" xfId="0" applyNumberFormat="1"/>
    <xf numFmtId="165" fontId="0" fillId="0" borderId="0" xfId="0" applyNumberFormat="1" applyBorder="1"/>
    <xf numFmtId="0" fontId="9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166" fontId="9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165" fontId="16" fillId="0" borderId="1" xfId="0" applyNumberFormat="1" applyFont="1" applyBorder="1" applyAlignment="1">
      <alignment horizontal="center" vertical="top"/>
    </xf>
    <xf numFmtId="0" fontId="21" fillId="0" borderId="1" xfId="0" applyFont="1" applyBorder="1" applyAlignment="1">
      <alignment vertical="top"/>
    </xf>
    <xf numFmtId="165" fontId="16" fillId="0" borderId="1" xfId="0" applyNumberFormat="1" applyFont="1" applyBorder="1" applyAlignment="1">
      <alignment horizontal="center"/>
    </xf>
    <xf numFmtId="165" fontId="16" fillId="0" borderId="5" xfId="0" applyNumberFormat="1" applyFont="1" applyBorder="1" applyAlignment="1">
      <alignment horizontal="center"/>
    </xf>
    <xf numFmtId="0" fontId="21" fillId="0" borderId="7" xfId="0" applyFont="1" applyBorder="1" applyAlignment="1">
      <alignment vertical="top"/>
    </xf>
    <xf numFmtId="165" fontId="20" fillId="0" borderId="1" xfId="0" applyNumberFormat="1" applyFont="1" applyBorder="1" applyAlignment="1">
      <alignment horizontal="center" vertical="top"/>
    </xf>
    <xf numFmtId="165" fontId="20" fillId="0" borderId="5" xfId="0" applyNumberFormat="1" applyFont="1" applyBorder="1" applyAlignment="1">
      <alignment horizontal="center" vertical="top"/>
    </xf>
    <xf numFmtId="165" fontId="16" fillId="0" borderId="5" xfId="0" applyNumberFormat="1" applyFont="1" applyBorder="1" applyAlignment="1">
      <alignment horizontal="center" vertical="top"/>
    </xf>
    <xf numFmtId="0" fontId="16" fillId="0" borderId="7" xfId="0" applyFont="1" applyBorder="1" applyAlignment="1">
      <alignment horizontal="center"/>
    </xf>
    <xf numFmtId="165" fontId="16" fillId="0" borderId="1" xfId="0" applyNumberFormat="1" applyFont="1" applyFill="1" applyBorder="1" applyAlignment="1">
      <alignment horizontal="center" vertical="top"/>
    </xf>
    <xf numFmtId="165" fontId="16" fillId="0" borderId="1" xfId="0" applyNumberFormat="1" applyFont="1" applyBorder="1" applyAlignment="1">
      <alignment horizontal="center" vertical="center"/>
    </xf>
    <xf numFmtId="165" fontId="16" fillId="0" borderId="5" xfId="0" applyNumberFormat="1" applyFont="1" applyBorder="1" applyAlignment="1">
      <alignment horizontal="center" vertical="center"/>
    </xf>
    <xf numFmtId="165" fontId="16" fillId="0" borderId="7" xfId="0" applyNumberFormat="1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top"/>
    </xf>
    <xf numFmtId="0" fontId="21" fillId="0" borderId="1" xfId="0" applyFont="1" applyBorder="1" applyAlignment="1">
      <alignment horizontal="center" vertical="top"/>
    </xf>
    <xf numFmtId="0" fontId="20" fillId="0" borderId="1" xfId="0" applyFont="1" applyBorder="1" applyAlignment="1">
      <alignment vertical="top"/>
    </xf>
    <xf numFmtId="0" fontId="16" fillId="0" borderId="7" xfId="0" applyFont="1" applyBorder="1" applyAlignment="1">
      <alignment horizontal="center" vertical="center"/>
    </xf>
    <xf numFmtId="165" fontId="16" fillId="0" borderId="1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166" fontId="19" fillId="0" borderId="1" xfId="0" applyNumberFormat="1" applyFont="1" applyBorder="1" applyAlignment="1">
      <alignment horizontal="center" vertical="top"/>
    </xf>
    <xf numFmtId="166" fontId="16" fillId="0" borderId="1" xfId="0" applyNumberFormat="1" applyFont="1" applyBorder="1" applyAlignment="1">
      <alignment horizontal="center" vertical="center"/>
    </xf>
    <xf numFmtId="166" fontId="16" fillId="0" borderId="5" xfId="0" applyNumberFormat="1" applyFont="1" applyBorder="1" applyAlignment="1">
      <alignment horizontal="center" vertical="center"/>
    </xf>
    <xf numFmtId="165" fontId="21" fillId="0" borderId="7" xfId="0" applyNumberFormat="1" applyFont="1" applyBorder="1"/>
    <xf numFmtId="0" fontId="21" fillId="0" borderId="1" xfId="0" applyFont="1" applyBorder="1"/>
    <xf numFmtId="166" fontId="21" fillId="0" borderId="7" xfId="0" applyNumberFormat="1" applyFont="1" applyBorder="1"/>
    <xf numFmtId="0" fontId="21" fillId="0" borderId="7" xfId="0" applyFont="1" applyBorder="1"/>
    <xf numFmtId="166" fontId="18" fillId="0" borderId="1" xfId="0" applyNumberFormat="1" applyFont="1" applyBorder="1" applyAlignment="1">
      <alignment horizontal="center" vertical="center"/>
    </xf>
    <xf numFmtId="166" fontId="18" fillId="0" borderId="5" xfId="0" applyNumberFormat="1" applyFont="1" applyBorder="1" applyAlignment="1">
      <alignment horizontal="center" vertical="center"/>
    </xf>
    <xf numFmtId="166" fontId="16" fillId="0" borderId="1" xfId="0" applyNumberFormat="1" applyFont="1" applyBorder="1"/>
    <xf numFmtId="166" fontId="16" fillId="0" borderId="1" xfId="0" applyNumberFormat="1" applyFont="1" applyBorder="1" applyAlignment="1">
      <alignment horizontal="center"/>
    </xf>
    <xf numFmtId="166" fontId="19" fillId="0" borderId="1" xfId="0" applyNumberFormat="1" applyFont="1" applyBorder="1" applyAlignment="1">
      <alignment horizontal="center" vertical="center"/>
    </xf>
    <xf numFmtId="166" fontId="19" fillId="0" borderId="5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horizontal="justify" vertical="top" wrapText="1"/>
    </xf>
    <xf numFmtId="0" fontId="20" fillId="0" borderId="1" xfId="0" applyFont="1" applyBorder="1" applyAlignment="1">
      <alignment horizontal="center" vertical="center" wrapText="1"/>
    </xf>
    <xf numFmtId="164" fontId="20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 wrapText="1"/>
    </xf>
    <xf numFmtId="169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justify" vertical="center" wrapText="1"/>
    </xf>
    <xf numFmtId="169" fontId="16" fillId="0" borderId="2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169" fontId="16" fillId="0" borderId="1" xfId="0" applyNumberFormat="1" applyFont="1" applyBorder="1" applyAlignment="1">
      <alignment horizontal="center"/>
    </xf>
    <xf numFmtId="169" fontId="20" fillId="0" borderId="1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top"/>
    </xf>
    <xf numFmtId="165" fontId="18" fillId="0" borderId="5" xfId="0" applyNumberFormat="1" applyFont="1" applyBorder="1" applyAlignment="1"/>
    <xf numFmtId="165" fontId="18" fillId="0" borderId="5" xfId="0" applyNumberFormat="1" applyFont="1" applyBorder="1" applyAlignment="1">
      <alignment horizontal="center"/>
    </xf>
    <xf numFmtId="0" fontId="18" fillId="0" borderId="5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165" fontId="18" fillId="0" borderId="14" xfId="0" applyNumberFormat="1" applyFont="1" applyBorder="1" applyAlignment="1">
      <alignment horizontal="center"/>
    </xf>
    <xf numFmtId="165" fontId="18" fillId="0" borderId="5" xfId="0" applyNumberFormat="1" applyFont="1" applyBorder="1"/>
    <xf numFmtId="0" fontId="24" fillId="0" borderId="1" xfId="0" applyFont="1" applyFill="1" applyBorder="1" applyAlignment="1">
      <alignment horizontal="center" vertical="center" wrapText="1"/>
    </xf>
    <xf numFmtId="165" fontId="18" fillId="0" borderId="9" xfId="0" applyNumberFormat="1" applyFont="1" applyBorder="1" applyAlignment="1">
      <alignment horizontal="center"/>
    </xf>
    <xf numFmtId="165" fontId="18" fillId="0" borderId="9" xfId="0" applyNumberFormat="1" applyFont="1" applyFill="1" applyBorder="1" applyAlignment="1">
      <alignment horizontal="center"/>
    </xf>
    <xf numFmtId="165" fontId="18" fillId="0" borderId="1" xfId="0" applyNumberFormat="1" applyFont="1" applyBorder="1" applyAlignment="1">
      <alignment horizontal="center"/>
    </xf>
    <xf numFmtId="165" fontId="18" fillId="0" borderId="5" xfId="0" applyNumberFormat="1" applyFont="1" applyFill="1" applyBorder="1" applyAlignment="1">
      <alignment horizontal="center"/>
    </xf>
    <xf numFmtId="165" fontId="18" fillId="0" borderId="1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 vertical="top"/>
    </xf>
    <xf numFmtId="0" fontId="25" fillId="0" borderId="1" xfId="0" applyFont="1" applyFill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/>
    </xf>
    <xf numFmtId="165" fontId="18" fillId="0" borderId="5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0" fontId="18" fillId="0" borderId="5" xfId="0" applyFont="1" applyBorder="1"/>
    <xf numFmtId="166" fontId="18" fillId="0" borderId="5" xfId="0" applyNumberFormat="1" applyFont="1" applyBorder="1" applyAlignment="1">
      <alignment horizontal="center"/>
    </xf>
    <xf numFmtId="166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vertical="top" wrapText="1"/>
    </xf>
    <xf numFmtId="0" fontId="18" fillId="0" borderId="1" xfId="0" applyFont="1" applyBorder="1" applyAlignment="1">
      <alignment vertical="top"/>
    </xf>
    <xf numFmtId="169" fontId="18" fillId="0" borderId="1" xfId="0" applyNumberFormat="1" applyFont="1" applyBorder="1" applyAlignment="1">
      <alignment horizontal="center" vertical="top"/>
    </xf>
    <xf numFmtId="169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 vertical="top" wrapText="1"/>
    </xf>
    <xf numFmtId="169" fontId="18" fillId="0" borderId="1" xfId="0" applyNumberFormat="1" applyFont="1" applyFill="1" applyBorder="1" applyAlignment="1">
      <alignment horizontal="center"/>
    </xf>
    <xf numFmtId="169" fontId="18" fillId="0" borderId="1" xfId="0" applyNumberFormat="1" applyFont="1" applyBorder="1" applyAlignment="1">
      <alignment horizontal="center" vertical="center" wrapText="1"/>
    </xf>
    <xf numFmtId="169" fontId="18" fillId="0" borderId="4" xfId="0" applyNumberFormat="1" applyFont="1" applyFill="1" applyBorder="1" applyAlignment="1">
      <alignment horizontal="center" vertical="top"/>
    </xf>
    <xf numFmtId="0" fontId="18" fillId="0" borderId="3" xfId="0" applyFont="1" applyBorder="1" applyAlignment="1">
      <alignment horizontal="center" vertical="top"/>
    </xf>
    <xf numFmtId="169" fontId="18" fillId="0" borderId="1" xfId="0" applyNumberFormat="1" applyFont="1" applyBorder="1" applyAlignment="1">
      <alignment horizontal="center" vertical="top" wrapText="1"/>
    </xf>
    <xf numFmtId="169" fontId="18" fillId="0" borderId="1" xfId="0" applyNumberFormat="1" applyFont="1" applyBorder="1" applyAlignment="1">
      <alignment horizontal="center" wrapText="1"/>
    </xf>
    <xf numFmtId="0" fontId="18" fillId="0" borderId="1" xfId="0" applyFont="1" applyBorder="1"/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top" wrapText="1"/>
    </xf>
    <xf numFmtId="170" fontId="19" fillId="0" borderId="1" xfId="0" applyNumberFormat="1" applyFont="1" applyBorder="1" applyAlignment="1">
      <alignment horizontal="center" vertical="center" wrapText="1"/>
    </xf>
    <xf numFmtId="170" fontId="18" fillId="0" borderId="1" xfId="0" applyNumberFormat="1" applyFont="1" applyBorder="1" applyAlignment="1">
      <alignment horizontal="center" vertical="top" wrapText="1"/>
    </xf>
    <xf numFmtId="170" fontId="18" fillId="0" borderId="1" xfId="0" applyNumberFormat="1" applyFont="1" applyBorder="1" applyAlignment="1">
      <alignment horizontal="center"/>
    </xf>
    <xf numFmtId="0" fontId="18" fillId="0" borderId="1" xfId="0" applyFont="1" applyFill="1" applyBorder="1" applyAlignment="1">
      <alignment horizontal="center" vertical="top"/>
    </xf>
    <xf numFmtId="170" fontId="16" fillId="0" borderId="1" xfId="0" applyNumberFormat="1" applyFont="1" applyBorder="1" applyAlignment="1">
      <alignment horizontal="center"/>
    </xf>
    <xf numFmtId="49" fontId="18" fillId="0" borderId="1" xfId="0" applyNumberFormat="1" applyFont="1" applyBorder="1" applyAlignment="1">
      <alignment vertical="top" wrapText="1"/>
    </xf>
    <xf numFmtId="0" fontId="18" fillId="0" borderId="1" xfId="0" applyFont="1" applyFill="1" applyBorder="1" applyAlignment="1">
      <alignment vertical="top" wrapText="1"/>
    </xf>
    <xf numFmtId="169" fontId="18" fillId="0" borderId="1" xfId="0" applyNumberFormat="1" applyFont="1" applyFill="1" applyBorder="1" applyAlignment="1">
      <alignment horizontal="center" vertical="top"/>
    </xf>
    <xf numFmtId="0" fontId="18" fillId="0" borderId="1" xfId="0" applyFont="1" applyFill="1" applyBorder="1" applyAlignment="1">
      <alignment horizontal="center" vertical="top" wrapText="1"/>
    </xf>
    <xf numFmtId="49" fontId="18" fillId="0" borderId="1" xfId="0" applyNumberFormat="1" applyFont="1" applyBorder="1" applyAlignment="1">
      <alignment horizontal="left" vertical="top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vertical="top" wrapText="1"/>
    </xf>
    <xf numFmtId="0" fontId="19" fillId="0" borderId="5" xfId="0" applyFont="1" applyFill="1" applyBorder="1" applyAlignment="1">
      <alignment vertical="top" wrapText="1"/>
    </xf>
    <xf numFmtId="165" fontId="18" fillId="0" borderId="1" xfId="0" applyNumberFormat="1" applyFont="1" applyFill="1" applyBorder="1" applyAlignment="1">
      <alignment horizontal="center" vertical="top"/>
    </xf>
    <xf numFmtId="165" fontId="18" fillId="0" borderId="1" xfId="0" applyNumberFormat="1" applyFont="1" applyFill="1" applyBorder="1" applyAlignment="1">
      <alignment horizontal="center" vertical="top" wrapText="1"/>
    </xf>
    <xf numFmtId="169" fontId="18" fillId="0" borderId="4" xfId="0" applyNumberFormat="1" applyFont="1" applyFill="1" applyBorder="1" applyAlignment="1">
      <alignment horizontal="center" vertical="top" wrapText="1"/>
    </xf>
    <xf numFmtId="49" fontId="18" fillId="0" borderId="2" xfId="0" applyNumberFormat="1" applyFont="1" applyBorder="1" applyAlignment="1">
      <alignment horizontal="left" vertical="top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top" wrapText="1"/>
    </xf>
    <xf numFmtId="165" fontId="19" fillId="0" borderId="1" xfId="0" applyNumberFormat="1" applyFont="1" applyFill="1" applyBorder="1" applyAlignment="1">
      <alignment horizontal="center" vertical="top"/>
    </xf>
    <xf numFmtId="165" fontId="19" fillId="0" borderId="1" xfId="0" applyNumberFormat="1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vertical="top" wrapText="1"/>
    </xf>
    <xf numFmtId="166" fontId="19" fillId="0" borderId="1" xfId="0" applyNumberFormat="1" applyFont="1" applyFill="1" applyBorder="1" applyAlignment="1">
      <alignment horizontal="center" vertical="top" wrapText="1"/>
    </xf>
    <xf numFmtId="166" fontId="18" fillId="0" borderId="1" xfId="0" applyNumberFormat="1" applyFont="1" applyFill="1" applyBorder="1" applyAlignment="1">
      <alignment horizontal="center" vertical="top" wrapText="1"/>
    </xf>
    <xf numFmtId="166" fontId="18" fillId="0" borderId="1" xfId="0" applyNumberFormat="1" applyFont="1" applyFill="1" applyBorder="1" applyAlignment="1">
      <alignment horizontal="center" vertical="top"/>
    </xf>
    <xf numFmtId="169" fontId="18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top" wrapText="1"/>
    </xf>
    <xf numFmtId="168" fontId="18" fillId="0" borderId="1" xfId="0" applyNumberFormat="1" applyFont="1" applyBorder="1" applyAlignment="1"/>
    <xf numFmtId="168" fontId="18" fillId="0" borderId="1" xfId="0" applyNumberFormat="1" applyFont="1" applyBorder="1" applyAlignment="1">
      <alignment horizontal="center"/>
    </xf>
    <xf numFmtId="167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8" fontId="18" fillId="0" borderId="1" xfId="0" applyNumberFormat="1" applyFont="1" applyBorder="1"/>
    <xf numFmtId="168" fontId="18" fillId="2" borderId="1" xfId="0" applyNumberFormat="1" applyFont="1" applyFill="1" applyBorder="1" applyAlignment="1">
      <alignment horizontal="center"/>
    </xf>
    <xf numFmtId="168" fontId="18" fillId="0" borderId="2" xfId="0" applyNumberFormat="1" applyFont="1" applyBorder="1" applyAlignment="1">
      <alignment horizontal="center"/>
    </xf>
    <xf numFmtId="168" fontId="18" fillId="0" borderId="4" xfId="0" applyNumberFormat="1" applyFont="1" applyFill="1" applyBorder="1" applyAlignment="1">
      <alignment horizontal="center"/>
    </xf>
    <xf numFmtId="168" fontId="18" fillId="2" borderId="4" xfId="0" applyNumberFormat="1" applyFont="1" applyFill="1" applyBorder="1" applyAlignment="1">
      <alignment horizontal="center"/>
    </xf>
    <xf numFmtId="168" fontId="18" fillId="0" borderId="1" xfId="0" applyNumberFormat="1" applyFont="1" applyFill="1" applyBorder="1" applyAlignment="1">
      <alignment horizontal="center"/>
    </xf>
    <xf numFmtId="0" fontId="18" fillId="0" borderId="2" xfId="0" applyFont="1" applyBorder="1" applyAlignment="1">
      <alignment horizontal="center" vertical="top"/>
    </xf>
    <xf numFmtId="168" fontId="18" fillId="0" borderId="2" xfId="0" applyNumberFormat="1" applyFont="1" applyFill="1" applyBorder="1" applyAlignment="1">
      <alignment horizontal="center"/>
    </xf>
    <xf numFmtId="168" fontId="18" fillId="2" borderId="2" xfId="0" applyNumberFormat="1" applyFont="1" applyFill="1" applyBorder="1" applyAlignment="1">
      <alignment horizontal="center"/>
    </xf>
    <xf numFmtId="167" fontId="18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top" wrapText="1"/>
    </xf>
    <xf numFmtId="0" fontId="18" fillId="0" borderId="2" xfId="0" applyFont="1" applyBorder="1" applyAlignment="1">
      <alignment vertical="center"/>
    </xf>
    <xf numFmtId="168" fontId="18" fillId="0" borderId="2" xfId="0" applyNumberFormat="1" applyFont="1" applyBorder="1" applyAlignment="1">
      <alignment vertical="center"/>
    </xf>
    <xf numFmtId="168" fontId="18" fillId="2" borderId="2" xfId="0" applyNumberFormat="1" applyFont="1" applyFill="1" applyBorder="1" applyAlignment="1">
      <alignment vertical="center"/>
    </xf>
    <xf numFmtId="0" fontId="18" fillId="0" borderId="1" xfId="0" applyFont="1" applyBorder="1" applyAlignment="1">
      <alignment vertical="center"/>
    </xf>
    <xf numFmtId="168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top"/>
    </xf>
    <xf numFmtId="168" fontId="19" fillId="0" borderId="1" xfId="0" applyNumberFormat="1" applyFont="1" applyBorder="1" applyAlignment="1">
      <alignment horizontal="center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15" fillId="0" borderId="0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4" fontId="5" fillId="0" borderId="0" xfId="0" applyNumberFormat="1" applyFont="1" applyAlignment="1">
      <alignment horizontal="center" wrapText="1"/>
    </xf>
    <xf numFmtId="4" fontId="5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top" wrapText="1"/>
    </xf>
    <xf numFmtId="0" fontId="22" fillId="0" borderId="6" xfId="0" applyFont="1" applyBorder="1" applyAlignment="1">
      <alignment horizontal="left" vertical="top" wrapText="1"/>
    </xf>
    <xf numFmtId="0" fontId="22" fillId="0" borderId="7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vertical="top" wrapText="1"/>
    </xf>
    <xf numFmtId="165" fontId="16" fillId="0" borderId="1" xfId="0" applyNumberFormat="1" applyFont="1" applyBorder="1" applyAlignment="1">
      <alignment horizontal="center" vertical="top" wrapText="1"/>
    </xf>
    <xf numFmtId="165" fontId="16" fillId="0" borderId="1" xfId="0" applyNumberFormat="1" applyFont="1" applyBorder="1" applyAlignment="1">
      <alignment horizontal="center" vertical="top"/>
    </xf>
    <xf numFmtId="0" fontId="20" fillId="0" borderId="1" xfId="0" applyFont="1" applyBorder="1" applyAlignment="1">
      <alignment horizontal="left" vertical="top" wrapText="1"/>
    </xf>
    <xf numFmtId="0" fontId="20" fillId="0" borderId="5" xfId="0" applyFont="1" applyBorder="1" applyAlignment="1">
      <alignment horizontal="center" vertical="top" wrapText="1"/>
    </xf>
    <xf numFmtId="0" fontId="20" fillId="0" borderId="7" xfId="0" applyFont="1" applyBorder="1" applyAlignment="1">
      <alignment horizontal="center" vertical="top" wrapText="1"/>
    </xf>
    <xf numFmtId="165" fontId="20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top"/>
    </xf>
    <xf numFmtId="0" fontId="16" fillId="0" borderId="5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165" fontId="16" fillId="0" borderId="1" xfId="0" applyNumberFormat="1" applyFont="1" applyBorder="1" applyAlignment="1">
      <alignment horizontal="center"/>
    </xf>
    <xf numFmtId="165" fontId="16" fillId="0" borderId="5" xfId="0" applyNumberFormat="1" applyFont="1" applyBorder="1" applyAlignment="1">
      <alignment horizontal="center" vertical="center"/>
    </xf>
    <xf numFmtId="165" fontId="16" fillId="0" borderId="6" xfId="0" applyNumberFormat="1" applyFont="1" applyBorder="1" applyAlignment="1">
      <alignment horizontal="center" vertical="center"/>
    </xf>
    <xf numFmtId="165" fontId="16" fillId="0" borderId="7" xfId="0" applyNumberFormat="1" applyFont="1" applyBorder="1" applyAlignment="1">
      <alignment horizontal="center" vertical="center"/>
    </xf>
    <xf numFmtId="0" fontId="20" fillId="0" borderId="5" xfId="0" applyFont="1" applyBorder="1" applyAlignment="1">
      <alignment horizontal="left" vertical="top"/>
    </xf>
    <xf numFmtId="0" fontId="20" fillId="0" borderId="6" xfId="0" applyFont="1" applyBorder="1" applyAlignment="1">
      <alignment horizontal="left" vertical="top"/>
    </xf>
    <xf numFmtId="0" fontId="20" fillId="0" borderId="7" xfId="0" applyFont="1" applyBorder="1" applyAlignment="1">
      <alignment horizontal="left" vertical="top"/>
    </xf>
    <xf numFmtId="0" fontId="16" fillId="0" borderId="5" xfId="0" applyFont="1" applyBorder="1" applyAlignment="1">
      <alignment horizontal="center" vertical="top"/>
    </xf>
    <xf numFmtId="0" fontId="16" fillId="0" borderId="7" xfId="0" applyFont="1" applyBorder="1" applyAlignment="1">
      <alignment horizontal="center" vertical="top"/>
    </xf>
    <xf numFmtId="0" fontId="16" fillId="0" borderId="11" xfId="0" applyFont="1" applyBorder="1" applyAlignment="1">
      <alignment horizontal="left" vertical="top" wrapText="1"/>
    </xf>
    <xf numFmtId="0" fontId="16" fillId="0" borderId="12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left" vertical="top" wrapText="1"/>
    </xf>
    <xf numFmtId="0" fontId="16" fillId="0" borderId="14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0" fontId="5" fillId="0" borderId="0" xfId="0" applyFont="1" applyBorder="1"/>
    <xf numFmtId="166" fontId="16" fillId="0" borderId="1" xfId="0" applyNumberFormat="1" applyFont="1" applyBorder="1" applyAlignment="1">
      <alignment horizontal="center" vertical="center"/>
    </xf>
    <xf numFmtId="166" fontId="19" fillId="0" borderId="1" xfId="0" applyNumberFormat="1" applyFont="1" applyBorder="1" applyAlignment="1">
      <alignment horizontal="center" vertical="center"/>
    </xf>
    <xf numFmtId="0" fontId="21" fillId="0" borderId="1" xfId="0" applyFont="1" applyBorder="1"/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166" fontId="16" fillId="0" borderId="1" xfId="0" applyNumberFormat="1" applyFont="1" applyBorder="1" applyAlignment="1">
      <alignment horizontal="center"/>
    </xf>
    <xf numFmtId="0" fontId="16" fillId="0" borderId="2" xfId="0" applyFont="1" applyBorder="1" applyAlignment="1">
      <alignment horizontal="center" vertical="top"/>
    </xf>
    <xf numFmtId="0" fontId="16" fillId="0" borderId="4" xfId="0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/>
    </xf>
    <xf numFmtId="0" fontId="16" fillId="0" borderId="5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6" fillId="0" borderId="7" xfId="0" applyFont="1" applyBorder="1" applyAlignment="1">
      <alignment horizontal="left"/>
    </xf>
    <xf numFmtId="0" fontId="20" fillId="0" borderId="2" xfId="0" applyFont="1" applyBorder="1" applyAlignment="1">
      <alignment horizontal="center" vertical="top"/>
    </xf>
    <xf numFmtId="0" fontId="20" fillId="0" borderId="4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165" fontId="16" fillId="0" borderId="1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left" vertical="top" wrapText="1"/>
    </xf>
    <xf numFmtId="166" fontId="19" fillId="0" borderId="1" xfId="0" applyNumberFormat="1" applyFont="1" applyBorder="1" applyAlignment="1">
      <alignment horizontal="center" vertical="top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9" fillId="0" borderId="5" xfId="0" applyFont="1" applyBorder="1" applyAlignment="1">
      <alignment horizontal="left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18" fillId="0" borderId="6" xfId="0" applyFont="1" applyBorder="1" applyAlignment="1">
      <alignment horizontal="left"/>
    </xf>
    <xf numFmtId="0" fontId="18" fillId="0" borderId="7" xfId="0" applyFont="1" applyBorder="1" applyAlignment="1">
      <alignment horizontal="left"/>
    </xf>
    <xf numFmtId="0" fontId="18" fillId="0" borderId="5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165" fontId="18" fillId="0" borderId="2" xfId="0" applyNumberFormat="1" applyFont="1" applyBorder="1" applyAlignment="1">
      <alignment horizontal="center" vertical="center"/>
    </xf>
    <xf numFmtId="165" fontId="18" fillId="0" borderId="4" xfId="0" applyNumberFormat="1" applyFont="1" applyBorder="1" applyAlignment="1">
      <alignment horizontal="center" vertical="center"/>
    </xf>
    <xf numFmtId="165" fontId="18" fillId="0" borderId="3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center" vertical="top"/>
    </xf>
    <xf numFmtId="0" fontId="18" fillId="0" borderId="4" xfId="0" applyFont="1" applyBorder="1" applyAlignment="1">
      <alignment horizontal="center" vertical="top"/>
    </xf>
    <xf numFmtId="0" fontId="18" fillId="0" borderId="3" xfId="0" applyFont="1" applyBorder="1" applyAlignment="1">
      <alignment horizontal="center" vertical="top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65" fontId="18" fillId="0" borderId="11" xfId="0" applyNumberFormat="1" applyFont="1" applyBorder="1" applyAlignment="1">
      <alignment horizontal="center" vertical="center"/>
    </xf>
    <xf numFmtId="165" fontId="18" fillId="0" borderId="14" xfId="0" applyNumberFormat="1" applyFont="1" applyBorder="1" applyAlignment="1">
      <alignment horizontal="center" vertical="center"/>
    </xf>
    <xf numFmtId="165" fontId="18" fillId="0" borderId="9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wrapText="1"/>
    </xf>
    <xf numFmtId="0" fontId="17" fillId="0" borderId="15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/>
    </xf>
    <xf numFmtId="169" fontId="18" fillId="0" borderId="1" xfId="0" applyNumberFormat="1" applyFont="1" applyBorder="1" applyAlignment="1">
      <alignment horizontal="center" vertical="top"/>
    </xf>
    <xf numFmtId="0" fontId="17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69" fontId="18" fillId="0" borderId="1" xfId="0" applyNumberFormat="1" applyFont="1" applyBorder="1" applyAlignment="1">
      <alignment horizontal="center"/>
    </xf>
    <xf numFmtId="0" fontId="18" fillId="0" borderId="2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8" fillId="0" borderId="3" xfId="0" applyFont="1" applyFill="1" applyBorder="1" applyAlignment="1">
      <alignment horizontal="center" vertical="top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166" fontId="18" fillId="0" borderId="2" xfId="0" applyNumberFormat="1" applyFont="1" applyFill="1" applyBorder="1" applyAlignment="1">
      <alignment horizontal="center" vertical="top" wrapText="1"/>
    </xf>
    <xf numFmtId="166" fontId="18" fillId="0" borderId="4" xfId="0" applyNumberFormat="1" applyFont="1" applyFill="1" applyBorder="1" applyAlignment="1">
      <alignment horizontal="center" vertical="top" wrapText="1"/>
    </xf>
    <xf numFmtId="166" fontId="18" fillId="0" borderId="3" xfId="0" applyNumberFormat="1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top" wrapText="1"/>
    </xf>
    <xf numFmtId="49" fontId="18" fillId="0" borderId="2" xfId="0" applyNumberFormat="1" applyFont="1" applyBorder="1" applyAlignment="1">
      <alignment horizontal="center" vertical="top" wrapText="1"/>
    </xf>
    <xf numFmtId="49" fontId="18" fillId="0" borderId="4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top" wrapText="1"/>
    </xf>
    <xf numFmtId="0" fontId="2" fillId="0" borderId="0" xfId="0" applyFont="1" applyBorder="1"/>
    <xf numFmtId="0" fontId="18" fillId="0" borderId="5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169" fontId="18" fillId="0" borderId="1" xfId="0" applyNumberFormat="1" applyFont="1" applyFill="1" applyBorder="1" applyAlignment="1">
      <alignment horizontal="center" vertical="center" wrapText="1"/>
    </xf>
    <xf numFmtId="49" fontId="19" fillId="0" borderId="5" xfId="0" applyNumberFormat="1" applyFont="1" applyBorder="1" applyAlignment="1">
      <alignment horizontal="left" vertical="top" wrapText="1"/>
    </xf>
    <xf numFmtId="49" fontId="19" fillId="0" borderId="6" xfId="0" applyNumberFormat="1" applyFont="1" applyBorder="1" applyAlignment="1">
      <alignment horizontal="left" vertical="top" wrapText="1"/>
    </xf>
    <xf numFmtId="49" fontId="19" fillId="0" borderId="7" xfId="0" applyNumberFormat="1" applyFont="1" applyBorder="1" applyAlignment="1">
      <alignment horizontal="left" vertical="top" wrapText="1"/>
    </xf>
    <xf numFmtId="0" fontId="18" fillId="0" borderId="13" xfId="0" applyFont="1" applyFill="1" applyBorder="1" applyAlignment="1">
      <alignment horizontal="left" vertical="top" wrapText="1"/>
    </xf>
    <xf numFmtId="0" fontId="18" fillId="0" borderId="15" xfId="0" applyFont="1" applyFill="1" applyBorder="1" applyAlignment="1">
      <alignment horizontal="left" vertical="top" wrapText="1"/>
    </xf>
    <xf numFmtId="0" fontId="18" fillId="0" borderId="10" xfId="0" applyFont="1" applyFill="1" applyBorder="1" applyAlignment="1">
      <alignment horizontal="left" vertical="top" wrapText="1"/>
    </xf>
    <xf numFmtId="14" fontId="18" fillId="0" borderId="2" xfId="0" applyNumberFormat="1" applyFont="1" applyBorder="1" applyAlignment="1">
      <alignment horizontal="left" vertical="top" wrapText="1"/>
    </xf>
    <xf numFmtId="14" fontId="18" fillId="0" borderId="4" xfId="0" applyNumberFormat="1" applyFont="1" applyBorder="1" applyAlignment="1">
      <alignment horizontal="left" vertical="top" wrapText="1"/>
    </xf>
    <xf numFmtId="14" fontId="18" fillId="0" borderId="3" xfId="0" applyNumberFormat="1" applyFont="1" applyBorder="1" applyAlignment="1">
      <alignment horizontal="left" vertical="top" wrapText="1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left" vertical="top"/>
    </xf>
    <xf numFmtId="0" fontId="19" fillId="0" borderId="6" xfId="0" applyFont="1" applyBorder="1" applyAlignment="1">
      <alignment horizontal="left" vertical="top"/>
    </xf>
    <xf numFmtId="0" fontId="19" fillId="0" borderId="7" xfId="0" applyFont="1" applyBorder="1" applyAlignment="1">
      <alignment horizontal="left" vertical="top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167" fontId="18" fillId="0" borderId="2" xfId="0" applyNumberFormat="1" applyFont="1" applyBorder="1" applyAlignment="1">
      <alignment horizontal="center" vertical="center" wrapText="1"/>
    </xf>
    <xf numFmtId="167" fontId="18" fillId="0" borderId="4" xfId="0" applyNumberFormat="1" applyFont="1" applyBorder="1" applyAlignment="1">
      <alignment horizontal="center" vertical="center" wrapText="1"/>
    </xf>
    <xf numFmtId="167" fontId="18" fillId="0" borderId="3" xfId="0" applyNumberFormat="1" applyFont="1" applyBorder="1" applyAlignment="1">
      <alignment horizontal="center" vertical="center" wrapText="1"/>
    </xf>
    <xf numFmtId="167" fontId="18" fillId="0" borderId="2" xfId="0" applyNumberFormat="1" applyFont="1" applyBorder="1" applyAlignment="1">
      <alignment horizontal="center" vertical="center"/>
    </xf>
    <xf numFmtId="167" fontId="18" fillId="0" borderId="4" xfId="0" applyNumberFormat="1" applyFont="1" applyBorder="1" applyAlignment="1">
      <alignment horizontal="center" vertical="center"/>
    </xf>
    <xf numFmtId="167" fontId="18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6" workbookViewId="0">
      <selection activeCell="A10" sqref="A10:J10"/>
    </sheetView>
  </sheetViews>
  <sheetFormatPr defaultRowHeight="15" x14ac:dyDescent="0.25"/>
  <cols>
    <col min="1" max="1" width="4.28515625" customWidth="1"/>
    <col min="2" max="2" width="35.42578125" customWidth="1"/>
    <col min="3" max="3" width="12.42578125" customWidth="1"/>
    <col min="4" max="4" width="14.28515625" customWidth="1"/>
    <col min="6" max="6" width="15" customWidth="1"/>
    <col min="7" max="7" width="15.140625" customWidth="1"/>
    <col min="9" max="9" width="12.42578125" customWidth="1"/>
    <col min="10" max="10" width="22" customWidth="1"/>
  </cols>
  <sheetData>
    <row r="1" spans="1:10" ht="18" customHeight="1" x14ac:dyDescent="0.25">
      <c r="A1" s="32"/>
      <c r="B1" s="33"/>
      <c r="C1" s="32"/>
      <c r="D1" s="35"/>
      <c r="E1" s="35"/>
      <c r="F1" s="35"/>
      <c r="G1" s="222"/>
      <c r="H1" s="222"/>
      <c r="I1" s="222"/>
      <c r="J1" s="222"/>
    </row>
    <row r="2" spans="1:10" ht="57.75" customHeight="1" x14ac:dyDescent="0.25">
      <c r="A2" s="32"/>
      <c r="B2" s="33"/>
      <c r="C2" s="32"/>
      <c r="D2" s="35"/>
      <c r="E2" s="35"/>
      <c r="F2" s="225" t="s">
        <v>175</v>
      </c>
      <c r="G2" s="226"/>
      <c r="H2" s="226"/>
      <c r="I2" s="226"/>
      <c r="J2" s="226"/>
    </row>
    <row r="3" spans="1:10" ht="15.75" x14ac:dyDescent="0.25">
      <c r="A3" s="29"/>
      <c r="B3" s="34"/>
      <c r="C3" s="29"/>
      <c r="D3" s="36"/>
      <c r="E3" s="36"/>
      <c r="F3" s="36"/>
      <c r="G3" s="223"/>
      <c r="H3" s="223"/>
      <c r="I3" s="223"/>
      <c r="J3" s="223"/>
    </row>
    <row r="4" spans="1:10" ht="48" customHeight="1" x14ac:dyDescent="0.25">
      <c r="A4" s="224" t="s">
        <v>123</v>
      </c>
      <c r="B4" s="224"/>
      <c r="C4" s="224"/>
      <c r="D4" s="224"/>
      <c r="E4" s="224"/>
      <c r="F4" s="224"/>
      <c r="G4" s="224"/>
      <c r="H4" s="224"/>
      <c r="I4" s="224"/>
      <c r="J4" s="224"/>
    </row>
    <row r="5" spans="1:10" x14ac:dyDescent="0.25">
      <c r="A5" s="216" t="s">
        <v>122</v>
      </c>
      <c r="B5" s="219" t="s">
        <v>105</v>
      </c>
      <c r="C5" s="219" t="s">
        <v>106</v>
      </c>
      <c r="D5" s="227" t="s">
        <v>7</v>
      </c>
      <c r="E5" s="230" t="s">
        <v>1</v>
      </c>
      <c r="F5" s="231"/>
      <c r="G5" s="232"/>
      <c r="H5" s="219" t="s">
        <v>2</v>
      </c>
      <c r="I5" s="233" t="s">
        <v>8</v>
      </c>
      <c r="J5" s="233" t="s">
        <v>11</v>
      </c>
    </row>
    <row r="6" spans="1:10" x14ac:dyDescent="0.25">
      <c r="A6" s="217"/>
      <c r="B6" s="220"/>
      <c r="C6" s="220"/>
      <c r="D6" s="228"/>
      <c r="E6" s="227" t="s">
        <v>3</v>
      </c>
      <c r="F6" s="230" t="s">
        <v>4</v>
      </c>
      <c r="G6" s="232"/>
      <c r="H6" s="220"/>
      <c r="I6" s="233"/>
      <c r="J6" s="233"/>
    </row>
    <row r="7" spans="1:10" ht="52.5" customHeight="1" x14ac:dyDescent="0.25">
      <c r="A7" s="218"/>
      <c r="B7" s="221"/>
      <c r="C7" s="221"/>
      <c r="D7" s="229"/>
      <c r="E7" s="229"/>
      <c r="F7" s="37" t="s">
        <v>107</v>
      </c>
      <c r="G7" s="37" t="s">
        <v>5</v>
      </c>
      <c r="H7" s="221"/>
      <c r="I7" s="233"/>
      <c r="J7" s="233"/>
    </row>
    <row r="8" spans="1:10" x14ac:dyDescent="0.25">
      <c r="A8" s="38">
        <v>1</v>
      </c>
      <c r="B8" s="30">
        <v>2</v>
      </c>
      <c r="C8" s="38">
        <v>3</v>
      </c>
      <c r="D8" s="39">
        <v>4</v>
      </c>
      <c r="E8" s="39">
        <v>5</v>
      </c>
      <c r="F8" s="39">
        <v>6</v>
      </c>
      <c r="G8" s="39">
        <v>7</v>
      </c>
      <c r="H8" s="38">
        <v>8</v>
      </c>
      <c r="I8" s="38">
        <v>9</v>
      </c>
      <c r="J8" s="38">
        <v>10</v>
      </c>
    </row>
    <row r="9" spans="1:10" ht="16.5" customHeight="1" x14ac:dyDescent="0.25">
      <c r="A9" s="236" t="s">
        <v>108</v>
      </c>
      <c r="B9" s="237"/>
      <c r="C9" s="237"/>
      <c r="D9" s="237"/>
      <c r="E9" s="237"/>
      <c r="F9" s="237"/>
      <c r="G9" s="237"/>
      <c r="H9" s="237"/>
      <c r="I9" s="237"/>
      <c r="J9" s="238"/>
    </row>
    <row r="10" spans="1:10" ht="36" customHeight="1" x14ac:dyDescent="0.25">
      <c r="A10" s="236" t="s">
        <v>176</v>
      </c>
      <c r="B10" s="237"/>
      <c r="C10" s="237"/>
      <c r="D10" s="237"/>
      <c r="E10" s="237"/>
      <c r="F10" s="237"/>
      <c r="G10" s="237"/>
      <c r="H10" s="237"/>
      <c r="I10" s="237"/>
      <c r="J10" s="238"/>
    </row>
    <row r="11" spans="1:10" ht="36" customHeight="1" x14ac:dyDescent="0.25">
      <c r="A11" s="239" t="s">
        <v>177</v>
      </c>
      <c r="B11" s="240"/>
      <c r="C11" s="240"/>
      <c r="D11" s="240"/>
      <c r="E11" s="240"/>
      <c r="F11" s="240"/>
      <c r="G11" s="240"/>
      <c r="H11" s="240"/>
      <c r="I11" s="240"/>
      <c r="J11" s="241"/>
    </row>
    <row r="12" spans="1:10" x14ac:dyDescent="0.25">
      <c r="A12" s="106"/>
      <c r="B12" s="107" t="s">
        <v>6</v>
      </c>
      <c r="C12" s="108" t="s">
        <v>165</v>
      </c>
      <c r="D12" s="109">
        <f>SUM(E12:H12)</f>
        <v>1758.92</v>
      </c>
      <c r="E12" s="109">
        <f>SUM(E14:E21)</f>
        <v>0</v>
      </c>
      <c r="F12" s="109">
        <f>SUM(F14:F21)</f>
        <v>920.12599999999998</v>
      </c>
      <c r="G12" s="109">
        <f>SUM(G14:G21)</f>
        <v>838.79399999999998</v>
      </c>
      <c r="H12" s="106"/>
      <c r="I12" s="106"/>
      <c r="J12" s="106"/>
    </row>
    <row r="13" spans="1:10" ht="18" customHeight="1" x14ac:dyDescent="0.25">
      <c r="A13" s="106"/>
      <c r="B13" s="107" t="s">
        <v>9</v>
      </c>
      <c r="C13" s="108"/>
      <c r="D13" s="109"/>
      <c r="E13" s="109"/>
      <c r="F13" s="109"/>
      <c r="G13" s="109"/>
      <c r="H13" s="106"/>
      <c r="I13" s="106"/>
      <c r="J13" s="106"/>
    </row>
    <row r="14" spans="1:10" ht="93.75" customHeight="1" x14ac:dyDescent="0.25">
      <c r="A14" s="106">
        <v>1</v>
      </c>
      <c r="B14" s="110" t="s">
        <v>109</v>
      </c>
      <c r="C14" s="57" t="s">
        <v>12</v>
      </c>
      <c r="D14" s="111">
        <f>SUM(E14:H14)</f>
        <v>710.92000000000007</v>
      </c>
      <c r="E14" s="111">
        <v>0</v>
      </c>
      <c r="F14" s="111">
        <v>359.92</v>
      </c>
      <c r="G14" s="111">
        <v>351</v>
      </c>
      <c r="H14" s="111"/>
      <c r="I14" s="71" t="s">
        <v>110</v>
      </c>
      <c r="J14" s="112" t="s">
        <v>111</v>
      </c>
    </row>
    <row r="15" spans="1:10" ht="54" x14ac:dyDescent="0.25">
      <c r="A15" s="106">
        <v>2</v>
      </c>
      <c r="B15" s="110" t="s">
        <v>112</v>
      </c>
      <c r="C15" s="57" t="s">
        <v>13</v>
      </c>
      <c r="D15" s="111">
        <f t="shared" ref="D15:D29" si="0">SUM(E15:H15)</f>
        <v>150</v>
      </c>
      <c r="E15" s="111">
        <v>0</v>
      </c>
      <c r="F15" s="111">
        <v>90</v>
      </c>
      <c r="G15" s="111">
        <v>60</v>
      </c>
      <c r="H15" s="111"/>
      <c r="I15" s="71" t="s">
        <v>110</v>
      </c>
      <c r="J15" s="60" t="s">
        <v>113</v>
      </c>
    </row>
    <row r="16" spans="1:10" ht="72.75" customHeight="1" x14ac:dyDescent="0.25">
      <c r="A16" s="106">
        <v>3</v>
      </c>
      <c r="B16" s="110" t="s">
        <v>114</v>
      </c>
      <c r="C16" s="57" t="s">
        <v>13</v>
      </c>
      <c r="D16" s="111">
        <f t="shared" si="0"/>
        <v>99</v>
      </c>
      <c r="E16" s="111">
        <v>0</v>
      </c>
      <c r="F16" s="111">
        <v>50.206000000000003</v>
      </c>
      <c r="G16" s="111">
        <v>48.793999999999997</v>
      </c>
      <c r="H16" s="111"/>
      <c r="I16" s="71" t="s">
        <v>110</v>
      </c>
      <c r="J16" s="60" t="s">
        <v>115</v>
      </c>
    </row>
    <row r="17" spans="1:10" ht="81" customHeight="1" x14ac:dyDescent="0.25">
      <c r="A17" s="106" t="s">
        <v>116</v>
      </c>
      <c r="B17" s="110" t="s">
        <v>117</v>
      </c>
      <c r="C17" s="57" t="s">
        <v>13</v>
      </c>
      <c r="D17" s="111">
        <f t="shared" si="0"/>
        <v>99</v>
      </c>
      <c r="E17" s="111">
        <v>0</v>
      </c>
      <c r="F17" s="111">
        <v>0</v>
      </c>
      <c r="G17" s="111">
        <v>99</v>
      </c>
      <c r="H17" s="111"/>
      <c r="I17" s="71" t="s">
        <v>110</v>
      </c>
      <c r="J17" s="60" t="s">
        <v>118</v>
      </c>
    </row>
    <row r="18" spans="1:10" ht="46.5" customHeight="1" x14ac:dyDescent="0.25">
      <c r="A18" s="113" t="s">
        <v>119</v>
      </c>
      <c r="B18" s="110" t="s">
        <v>120</v>
      </c>
      <c r="C18" s="57" t="s">
        <v>14</v>
      </c>
      <c r="D18" s="111">
        <f t="shared" si="0"/>
        <v>200</v>
      </c>
      <c r="E18" s="111">
        <v>0</v>
      </c>
      <c r="F18" s="111">
        <v>120</v>
      </c>
      <c r="G18" s="111">
        <v>80</v>
      </c>
      <c r="H18" s="111"/>
      <c r="I18" s="71" t="s">
        <v>110</v>
      </c>
      <c r="J18" s="251" t="s">
        <v>124</v>
      </c>
    </row>
    <row r="19" spans="1:10" ht="28.5" customHeight="1" x14ac:dyDescent="0.25">
      <c r="A19" s="245">
        <v>6</v>
      </c>
      <c r="B19" s="242" t="s">
        <v>125</v>
      </c>
      <c r="C19" s="57" t="s">
        <v>15</v>
      </c>
      <c r="D19" s="111">
        <v>500</v>
      </c>
      <c r="E19" s="111">
        <v>0</v>
      </c>
      <c r="F19" s="111">
        <v>300</v>
      </c>
      <c r="G19" s="111">
        <v>200</v>
      </c>
      <c r="H19" s="111"/>
      <c r="I19" s="71" t="s">
        <v>121</v>
      </c>
      <c r="J19" s="252"/>
    </row>
    <row r="20" spans="1:10" ht="27.75" customHeight="1" x14ac:dyDescent="0.25">
      <c r="A20" s="246"/>
      <c r="B20" s="243"/>
      <c r="C20" s="57" t="s">
        <v>16</v>
      </c>
      <c r="D20" s="111">
        <v>0</v>
      </c>
      <c r="E20" s="111">
        <v>0</v>
      </c>
      <c r="F20" s="111">
        <v>0</v>
      </c>
      <c r="G20" s="111">
        <v>0</v>
      </c>
      <c r="H20" s="111"/>
      <c r="I20" s="248" t="s">
        <v>110</v>
      </c>
      <c r="J20" s="252"/>
    </row>
    <row r="21" spans="1:10" ht="30.75" customHeight="1" x14ac:dyDescent="0.25">
      <c r="A21" s="246"/>
      <c r="B21" s="243"/>
      <c r="C21" s="57" t="s">
        <v>17</v>
      </c>
      <c r="D21" s="111">
        <v>0</v>
      </c>
      <c r="E21" s="111">
        <v>0</v>
      </c>
      <c r="F21" s="111">
        <v>0</v>
      </c>
      <c r="G21" s="111">
        <v>0</v>
      </c>
      <c r="H21" s="111"/>
      <c r="I21" s="249"/>
      <c r="J21" s="252"/>
    </row>
    <row r="22" spans="1:10" ht="22.5" customHeight="1" x14ac:dyDescent="0.25">
      <c r="A22" s="246"/>
      <c r="B22" s="243"/>
      <c r="C22" s="57" t="s">
        <v>18</v>
      </c>
      <c r="D22" s="111">
        <v>0</v>
      </c>
      <c r="E22" s="111">
        <v>0</v>
      </c>
      <c r="F22" s="111">
        <v>0</v>
      </c>
      <c r="G22" s="111">
        <v>0</v>
      </c>
      <c r="H22" s="111"/>
      <c r="I22" s="249"/>
      <c r="J22" s="252"/>
    </row>
    <row r="23" spans="1:10" ht="18" customHeight="1" x14ac:dyDescent="0.25">
      <c r="A23" s="246"/>
      <c r="B23" s="243"/>
      <c r="C23" s="58" t="s">
        <v>104</v>
      </c>
      <c r="D23" s="114">
        <v>0</v>
      </c>
      <c r="E23" s="114">
        <v>0</v>
      </c>
      <c r="F23" s="114">
        <v>0</v>
      </c>
      <c r="G23" s="114">
        <v>0</v>
      </c>
      <c r="H23" s="114"/>
      <c r="I23" s="249"/>
      <c r="J23" s="252"/>
    </row>
    <row r="24" spans="1:10" ht="16.5" customHeight="1" x14ac:dyDescent="0.25">
      <c r="A24" s="246"/>
      <c r="B24" s="243"/>
      <c r="C24" s="58" t="s">
        <v>144</v>
      </c>
      <c r="D24" s="114">
        <v>0</v>
      </c>
      <c r="E24" s="114">
        <v>0</v>
      </c>
      <c r="F24" s="114">
        <v>0</v>
      </c>
      <c r="G24" s="114">
        <v>0</v>
      </c>
      <c r="H24" s="114"/>
      <c r="I24" s="249"/>
      <c r="J24" s="252"/>
    </row>
    <row r="25" spans="1:10" ht="16.5" customHeight="1" x14ac:dyDescent="0.25">
      <c r="A25" s="247"/>
      <c r="B25" s="244"/>
      <c r="C25" s="58" t="s">
        <v>157</v>
      </c>
      <c r="D25" s="114">
        <v>0</v>
      </c>
      <c r="E25" s="114">
        <v>0</v>
      </c>
      <c r="F25" s="114">
        <v>0</v>
      </c>
      <c r="G25" s="114">
        <v>0</v>
      </c>
      <c r="H25" s="114"/>
      <c r="I25" s="250"/>
      <c r="J25" s="253"/>
    </row>
    <row r="26" spans="1:10" ht="20.25" customHeight="1" x14ac:dyDescent="0.25">
      <c r="A26" s="235"/>
      <c r="B26" s="234" t="s">
        <v>10</v>
      </c>
      <c r="C26" s="57" t="s">
        <v>26</v>
      </c>
      <c r="D26" s="111">
        <v>0</v>
      </c>
      <c r="E26" s="111">
        <v>0</v>
      </c>
      <c r="F26" s="111">
        <v>0</v>
      </c>
      <c r="G26" s="111">
        <v>0</v>
      </c>
      <c r="H26" s="111"/>
      <c r="I26" s="234"/>
      <c r="J26" s="235"/>
    </row>
    <row r="27" spans="1:10" x14ac:dyDescent="0.25">
      <c r="A27" s="235"/>
      <c r="B27" s="234"/>
      <c r="C27" s="57" t="s">
        <v>12</v>
      </c>
      <c r="D27" s="111">
        <f>SUM(E27:H27)</f>
        <v>710.92000000000007</v>
      </c>
      <c r="E27" s="111">
        <f>E14</f>
        <v>0</v>
      </c>
      <c r="F27" s="111">
        <f>F14</f>
        <v>359.92</v>
      </c>
      <c r="G27" s="111">
        <f>G14</f>
        <v>351</v>
      </c>
      <c r="H27" s="111"/>
      <c r="I27" s="234"/>
      <c r="J27" s="235"/>
    </row>
    <row r="28" spans="1:10" x14ac:dyDescent="0.25">
      <c r="A28" s="235"/>
      <c r="B28" s="234"/>
      <c r="C28" s="57" t="s">
        <v>13</v>
      </c>
      <c r="D28" s="111">
        <f>SUM(E28:H28)</f>
        <v>348</v>
      </c>
      <c r="E28" s="111">
        <f>E15+E17</f>
        <v>0</v>
      </c>
      <c r="F28" s="111">
        <f>F15+F17+F16</f>
        <v>140.20600000000002</v>
      </c>
      <c r="G28" s="111">
        <f>G15+G17+G16</f>
        <v>207.79399999999998</v>
      </c>
      <c r="H28" s="111"/>
      <c r="I28" s="234"/>
      <c r="J28" s="235"/>
    </row>
    <row r="29" spans="1:10" x14ac:dyDescent="0.25">
      <c r="A29" s="235"/>
      <c r="B29" s="234"/>
      <c r="C29" s="57" t="s">
        <v>14</v>
      </c>
      <c r="D29" s="111">
        <f t="shared" si="0"/>
        <v>200</v>
      </c>
      <c r="E29" s="111">
        <v>0</v>
      </c>
      <c r="F29" s="111">
        <f>F18</f>
        <v>120</v>
      </c>
      <c r="G29" s="111">
        <f>G18</f>
        <v>80</v>
      </c>
      <c r="H29" s="111"/>
      <c r="I29" s="234"/>
      <c r="J29" s="235"/>
    </row>
    <row r="30" spans="1:10" x14ac:dyDescent="0.25">
      <c r="A30" s="235"/>
      <c r="B30" s="234"/>
      <c r="C30" s="57" t="s">
        <v>15</v>
      </c>
      <c r="D30" s="111">
        <v>500</v>
      </c>
      <c r="E30" s="111">
        <v>0</v>
      </c>
      <c r="F30" s="111">
        <v>300</v>
      </c>
      <c r="G30" s="111">
        <v>200</v>
      </c>
      <c r="H30" s="111"/>
      <c r="I30" s="234"/>
      <c r="J30" s="235"/>
    </row>
    <row r="31" spans="1:10" x14ac:dyDescent="0.25">
      <c r="A31" s="235"/>
      <c r="B31" s="234"/>
      <c r="C31" s="57" t="s">
        <v>16</v>
      </c>
      <c r="D31" s="111">
        <f>SUM(H32:H32)</f>
        <v>0</v>
      </c>
      <c r="E31" s="111">
        <v>0</v>
      </c>
      <c r="F31" s="111">
        <f>F20</f>
        <v>0</v>
      </c>
      <c r="G31" s="111">
        <f>G20</f>
        <v>0</v>
      </c>
      <c r="H31" s="111"/>
      <c r="I31" s="234"/>
      <c r="J31" s="235"/>
    </row>
    <row r="32" spans="1:10" x14ac:dyDescent="0.25">
      <c r="A32" s="235"/>
      <c r="B32" s="234"/>
      <c r="C32" s="57" t="s">
        <v>17</v>
      </c>
      <c r="D32" s="111">
        <v>0</v>
      </c>
      <c r="E32" s="111">
        <v>0</v>
      </c>
      <c r="F32" s="111">
        <v>0</v>
      </c>
      <c r="G32" s="111">
        <f>G21</f>
        <v>0</v>
      </c>
      <c r="H32" s="111"/>
      <c r="I32" s="234"/>
      <c r="J32" s="235"/>
    </row>
    <row r="33" spans="1:10" x14ac:dyDescent="0.25">
      <c r="A33" s="235"/>
      <c r="B33" s="234"/>
      <c r="C33" s="57" t="s">
        <v>18</v>
      </c>
      <c r="D33" s="111">
        <v>0</v>
      </c>
      <c r="E33" s="111">
        <v>0</v>
      </c>
      <c r="F33" s="111">
        <v>0</v>
      </c>
      <c r="G33" s="111">
        <v>0</v>
      </c>
      <c r="H33" s="111"/>
      <c r="I33" s="234"/>
      <c r="J33" s="235"/>
    </row>
    <row r="34" spans="1:10" x14ac:dyDescent="0.25">
      <c r="A34" s="235"/>
      <c r="B34" s="234"/>
      <c r="C34" s="115" t="s">
        <v>104</v>
      </c>
      <c r="D34" s="116">
        <v>0</v>
      </c>
      <c r="E34" s="116">
        <v>0</v>
      </c>
      <c r="F34" s="116">
        <v>1100</v>
      </c>
      <c r="G34" s="116">
        <v>0</v>
      </c>
      <c r="H34" s="111"/>
      <c r="I34" s="234"/>
      <c r="J34" s="235"/>
    </row>
    <row r="35" spans="1:10" x14ac:dyDescent="0.25">
      <c r="A35" s="235"/>
      <c r="B35" s="234"/>
      <c r="C35" s="58" t="s">
        <v>144</v>
      </c>
      <c r="D35" s="116">
        <f t="shared" ref="D35:F36" si="1">D24</f>
        <v>0</v>
      </c>
      <c r="E35" s="116">
        <f t="shared" si="1"/>
        <v>0</v>
      </c>
      <c r="F35" s="116">
        <f t="shared" si="1"/>
        <v>0</v>
      </c>
      <c r="G35" s="116">
        <f>G24</f>
        <v>0</v>
      </c>
      <c r="H35" s="111"/>
      <c r="I35" s="234"/>
      <c r="J35" s="235"/>
    </row>
    <row r="36" spans="1:10" x14ac:dyDescent="0.25">
      <c r="A36" s="235"/>
      <c r="B36" s="234"/>
      <c r="C36" s="58" t="s">
        <v>157</v>
      </c>
      <c r="D36" s="116">
        <f t="shared" si="1"/>
        <v>0</v>
      </c>
      <c r="E36" s="116">
        <f t="shared" si="1"/>
        <v>0</v>
      </c>
      <c r="F36" s="116">
        <f t="shared" si="1"/>
        <v>0</v>
      </c>
      <c r="G36" s="116">
        <f>G25</f>
        <v>0</v>
      </c>
      <c r="H36" s="111"/>
      <c r="I36" s="234"/>
      <c r="J36" s="235"/>
    </row>
    <row r="37" spans="1:10" ht="27" x14ac:dyDescent="0.25">
      <c r="A37" s="235"/>
      <c r="B37" s="234"/>
      <c r="C37" s="108" t="s">
        <v>161</v>
      </c>
      <c r="D37" s="117">
        <f>SUM(D26:D36)</f>
        <v>1758.92</v>
      </c>
      <c r="E37" s="117">
        <f t="shared" ref="E37:G37" si="2">SUM(E26:E36)</f>
        <v>0</v>
      </c>
      <c r="F37" s="117">
        <f t="shared" si="2"/>
        <v>2020.126</v>
      </c>
      <c r="G37" s="117">
        <f t="shared" si="2"/>
        <v>838.79399999999998</v>
      </c>
      <c r="H37" s="111"/>
      <c r="I37" s="234"/>
      <c r="J37" s="235"/>
    </row>
    <row r="39" spans="1:10" x14ac:dyDescent="0.25">
      <c r="B39" s="9" t="s">
        <v>141</v>
      </c>
    </row>
  </sheetData>
  <mergeCells count="25">
    <mergeCell ref="B26:B37"/>
    <mergeCell ref="J26:J37"/>
    <mergeCell ref="I26:I37"/>
    <mergeCell ref="A9:J9"/>
    <mergeCell ref="A10:J10"/>
    <mergeCell ref="A11:J11"/>
    <mergeCell ref="A26:A37"/>
    <mergeCell ref="B19:B25"/>
    <mergeCell ref="A19:A25"/>
    <mergeCell ref="I20:I25"/>
    <mergeCell ref="J18:J25"/>
    <mergeCell ref="A5:A7"/>
    <mergeCell ref="B5:B7"/>
    <mergeCell ref="C5:C7"/>
    <mergeCell ref="G1:J1"/>
    <mergeCell ref="G3:J3"/>
    <mergeCell ref="A4:J4"/>
    <mergeCell ref="F2:J2"/>
    <mergeCell ref="D5:D7"/>
    <mergeCell ref="E5:G5"/>
    <mergeCell ref="H5:H7"/>
    <mergeCell ref="I5:I7"/>
    <mergeCell ref="J5:J7"/>
    <mergeCell ref="E6:E7"/>
    <mergeCell ref="F6:G6"/>
  </mergeCells>
  <pageMargins left="0.25" right="0.25" top="0.75" bottom="0.75" header="0.3" footer="0.3"/>
  <pageSetup paperSize="9" scale="66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8"/>
  <sheetViews>
    <sheetView topLeftCell="A46" workbookViewId="0">
      <selection activeCell="G48" sqref="G48:I48"/>
    </sheetView>
  </sheetViews>
  <sheetFormatPr defaultRowHeight="15" x14ac:dyDescent="0.25"/>
  <cols>
    <col min="1" max="1" width="4.85546875" customWidth="1"/>
    <col min="3" max="3" width="17.42578125" customWidth="1"/>
    <col min="4" max="4" width="12" customWidth="1"/>
    <col min="6" max="6" width="7" customWidth="1"/>
    <col min="7" max="7" width="13.140625" bestFit="1" customWidth="1"/>
    <col min="8" max="8" width="8.7109375" customWidth="1"/>
    <col min="9" max="9" width="2" hidden="1" customWidth="1"/>
    <col min="10" max="10" width="13.85546875" customWidth="1"/>
    <col min="11" max="11" width="14.42578125" customWidth="1"/>
    <col min="12" max="12" width="15.5703125" customWidth="1"/>
    <col min="13" max="14" width="13.28515625" customWidth="1"/>
    <col min="15" max="15" width="15" customWidth="1"/>
    <col min="16" max="17" width="11.5703125" bestFit="1" customWidth="1"/>
  </cols>
  <sheetData>
    <row r="1" spans="1:17" ht="65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263" t="s">
        <v>148</v>
      </c>
      <c r="K1" s="263"/>
      <c r="L1" s="263"/>
      <c r="M1" s="263"/>
      <c r="N1" s="263"/>
      <c r="O1" s="263"/>
    </row>
    <row r="2" spans="1:17" ht="33" customHeight="1" x14ac:dyDescent="0.25">
      <c r="A2" s="264" t="s">
        <v>147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</row>
    <row r="3" spans="1:17" x14ac:dyDescent="0.25">
      <c r="A3" s="265" t="s">
        <v>0</v>
      </c>
      <c r="B3" s="265" t="s">
        <v>21</v>
      </c>
      <c r="C3" s="265"/>
      <c r="D3" s="265"/>
      <c r="E3" s="265" t="s">
        <v>22</v>
      </c>
      <c r="F3" s="265"/>
      <c r="G3" s="265" t="s">
        <v>7</v>
      </c>
      <c r="H3" s="265"/>
      <c r="I3" s="265"/>
      <c r="J3" s="266" t="s">
        <v>1</v>
      </c>
      <c r="K3" s="266"/>
      <c r="L3" s="266"/>
      <c r="M3" s="265" t="s">
        <v>2</v>
      </c>
      <c r="N3" s="267" t="s">
        <v>8</v>
      </c>
      <c r="O3" s="265" t="s">
        <v>11</v>
      </c>
    </row>
    <row r="4" spans="1:17" x14ac:dyDescent="0.25">
      <c r="A4" s="265"/>
      <c r="B4" s="265"/>
      <c r="C4" s="265"/>
      <c r="D4" s="265"/>
      <c r="E4" s="265"/>
      <c r="F4" s="265"/>
      <c r="G4" s="265"/>
      <c r="H4" s="265"/>
      <c r="I4" s="265"/>
      <c r="J4" s="265" t="s">
        <v>3</v>
      </c>
      <c r="K4" s="266" t="s">
        <v>23</v>
      </c>
      <c r="L4" s="266"/>
      <c r="M4" s="265"/>
      <c r="N4" s="267"/>
      <c r="O4" s="268"/>
    </row>
    <row r="5" spans="1:17" ht="36" x14ac:dyDescent="0.25">
      <c r="A5" s="265"/>
      <c r="B5" s="265"/>
      <c r="C5" s="265"/>
      <c r="D5" s="265"/>
      <c r="E5" s="265"/>
      <c r="F5" s="265"/>
      <c r="G5" s="265"/>
      <c r="H5" s="265"/>
      <c r="I5" s="265"/>
      <c r="J5" s="265"/>
      <c r="K5" s="21" t="s">
        <v>24</v>
      </c>
      <c r="L5" s="21" t="s">
        <v>5</v>
      </c>
      <c r="M5" s="265"/>
      <c r="N5" s="267"/>
      <c r="O5" s="268"/>
    </row>
    <row r="6" spans="1:17" x14ac:dyDescent="0.25">
      <c r="A6" s="2">
        <v>1</v>
      </c>
      <c r="B6" s="278">
        <v>2</v>
      </c>
      <c r="C6" s="278"/>
      <c r="D6" s="278"/>
      <c r="E6" s="278">
        <v>3</v>
      </c>
      <c r="F6" s="278"/>
      <c r="G6" s="278">
        <v>4</v>
      </c>
      <c r="H6" s="278"/>
      <c r="I6" s="278"/>
      <c r="J6" s="2">
        <v>5</v>
      </c>
      <c r="K6" s="3">
        <v>6</v>
      </c>
      <c r="L6" s="2">
        <v>7</v>
      </c>
      <c r="M6" s="4">
        <v>8</v>
      </c>
      <c r="N6" s="2">
        <v>9</v>
      </c>
      <c r="O6" s="2">
        <v>10</v>
      </c>
    </row>
    <row r="7" spans="1:17" x14ac:dyDescent="0.25">
      <c r="A7" s="269" t="s">
        <v>25</v>
      </c>
      <c r="B7" s="269"/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9"/>
    </row>
    <row r="8" spans="1:17" x14ac:dyDescent="0.25">
      <c r="A8" s="270" t="s">
        <v>169</v>
      </c>
      <c r="B8" s="270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270"/>
    </row>
    <row r="9" spans="1:17" ht="63.75" customHeight="1" x14ac:dyDescent="0.25">
      <c r="A9" s="271" t="s">
        <v>170</v>
      </c>
      <c r="B9" s="271"/>
      <c r="C9" s="271"/>
      <c r="D9" s="271"/>
      <c r="E9" s="271"/>
      <c r="F9" s="271"/>
      <c r="G9" s="271"/>
      <c r="H9" s="271"/>
      <c r="I9" s="271"/>
      <c r="J9" s="271"/>
      <c r="K9" s="271"/>
      <c r="L9" s="271"/>
      <c r="M9" s="271"/>
      <c r="N9" s="271"/>
      <c r="O9" s="271"/>
    </row>
    <row r="10" spans="1:17" ht="33.75" customHeight="1" x14ac:dyDescent="0.25">
      <c r="A10" s="248"/>
      <c r="B10" s="254" t="s">
        <v>100</v>
      </c>
      <c r="C10" s="255"/>
      <c r="D10" s="256"/>
      <c r="E10" s="234" t="s">
        <v>26</v>
      </c>
      <c r="F10" s="234"/>
      <c r="G10" s="272">
        <f t="shared" ref="G10:G18" si="0">SUM(J10:M10)</f>
        <v>8000</v>
      </c>
      <c r="H10" s="272"/>
      <c r="I10" s="272"/>
      <c r="J10" s="70">
        <v>0</v>
      </c>
      <c r="K10" s="70">
        <v>0</v>
      </c>
      <c r="L10" s="70">
        <v>8000</v>
      </c>
      <c r="M10" s="71"/>
      <c r="N10" s="235" t="s">
        <v>27</v>
      </c>
      <c r="O10" s="235" t="s">
        <v>145</v>
      </c>
    </row>
    <row r="11" spans="1:17" ht="24.75" customHeight="1" x14ac:dyDescent="0.25">
      <c r="A11" s="249"/>
      <c r="B11" s="260"/>
      <c r="C11" s="261"/>
      <c r="D11" s="262"/>
      <c r="E11" s="234" t="s">
        <v>28</v>
      </c>
      <c r="F11" s="234"/>
      <c r="G11" s="272">
        <f t="shared" si="0"/>
        <v>3729.1007100000002</v>
      </c>
      <c r="H11" s="272"/>
      <c r="I11" s="272"/>
      <c r="J11" s="70">
        <v>0</v>
      </c>
      <c r="K11" s="70">
        <v>0</v>
      </c>
      <c r="L11" s="70">
        <v>3729.1007100000002</v>
      </c>
      <c r="M11" s="71"/>
      <c r="N11" s="235"/>
      <c r="O11" s="235"/>
    </row>
    <row r="12" spans="1:17" ht="32.25" customHeight="1" x14ac:dyDescent="0.25">
      <c r="A12" s="249"/>
      <c r="B12" s="271" t="s">
        <v>29</v>
      </c>
      <c r="C12" s="271"/>
      <c r="D12" s="271"/>
      <c r="E12" s="279" t="s">
        <v>30</v>
      </c>
      <c r="F12" s="279"/>
      <c r="G12" s="273">
        <f t="shared" si="0"/>
        <v>49.939959999999999</v>
      </c>
      <c r="H12" s="273"/>
      <c r="I12" s="273"/>
      <c r="J12" s="72">
        <v>0</v>
      </c>
      <c r="K12" s="72">
        <v>0</v>
      </c>
      <c r="L12" s="72">
        <v>49.939959999999999</v>
      </c>
      <c r="M12" s="73"/>
      <c r="N12" s="235"/>
      <c r="O12" s="235"/>
    </row>
    <row r="13" spans="1:17" x14ac:dyDescent="0.25">
      <c r="A13" s="249"/>
      <c r="B13" s="254" t="s">
        <v>31</v>
      </c>
      <c r="C13" s="255"/>
      <c r="D13" s="256"/>
      <c r="E13" s="279" t="s">
        <v>32</v>
      </c>
      <c r="F13" s="279"/>
      <c r="G13" s="273">
        <f t="shared" si="0"/>
        <v>0</v>
      </c>
      <c r="H13" s="273"/>
      <c r="I13" s="273"/>
      <c r="J13" s="72">
        <v>0</v>
      </c>
      <c r="K13" s="72">
        <v>0</v>
      </c>
      <c r="L13" s="72">
        <v>0</v>
      </c>
      <c r="M13" s="73"/>
      <c r="N13" s="235"/>
      <c r="O13" s="235"/>
    </row>
    <row r="14" spans="1:17" x14ac:dyDescent="0.25">
      <c r="A14" s="249"/>
      <c r="B14" s="257"/>
      <c r="C14" s="258"/>
      <c r="D14" s="259"/>
      <c r="E14" s="279" t="s">
        <v>33</v>
      </c>
      <c r="F14" s="279"/>
      <c r="G14" s="273">
        <f t="shared" si="0"/>
        <v>0</v>
      </c>
      <c r="H14" s="273"/>
      <c r="I14" s="273"/>
      <c r="J14" s="72">
        <v>0</v>
      </c>
      <c r="K14" s="72">
        <v>0</v>
      </c>
      <c r="L14" s="72">
        <v>0</v>
      </c>
      <c r="M14" s="73"/>
      <c r="N14" s="235"/>
      <c r="O14" s="235"/>
    </row>
    <row r="15" spans="1:17" x14ac:dyDescent="0.25">
      <c r="A15" s="249"/>
      <c r="B15" s="257"/>
      <c r="C15" s="258"/>
      <c r="D15" s="259"/>
      <c r="E15" s="279" t="s">
        <v>17</v>
      </c>
      <c r="F15" s="279"/>
      <c r="G15" s="273">
        <f t="shared" si="0"/>
        <v>0</v>
      </c>
      <c r="H15" s="273"/>
      <c r="I15" s="273"/>
      <c r="J15" s="72">
        <v>0</v>
      </c>
      <c r="K15" s="72">
        <v>0</v>
      </c>
      <c r="L15" s="72">
        <v>0</v>
      </c>
      <c r="M15" s="73"/>
      <c r="N15" s="235"/>
      <c r="O15" s="235"/>
    </row>
    <row r="16" spans="1:17" x14ac:dyDescent="0.25">
      <c r="A16" s="249"/>
      <c r="B16" s="260"/>
      <c r="C16" s="261"/>
      <c r="D16" s="262"/>
      <c r="E16" s="279" t="s">
        <v>34</v>
      </c>
      <c r="F16" s="279"/>
      <c r="G16" s="273">
        <v>0</v>
      </c>
      <c r="H16" s="273"/>
      <c r="I16" s="273"/>
      <c r="J16" s="72">
        <v>0</v>
      </c>
      <c r="K16" s="72">
        <v>0</v>
      </c>
      <c r="L16" s="72">
        <v>0</v>
      </c>
      <c r="M16" s="73"/>
      <c r="N16" s="235"/>
      <c r="O16" s="235"/>
      <c r="Q16" s="27"/>
    </row>
    <row r="17" spans="1:16" ht="15" customHeight="1" x14ac:dyDescent="0.25">
      <c r="A17" s="249"/>
      <c r="B17" s="254" t="s">
        <v>136</v>
      </c>
      <c r="C17" s="255"/>
      <c r="D17" s="256"/>
      <c r="E17" s="279" t="s">
        <v>33</v>
      </c>
      <c r="F17" s="279"/>
      <c r="G17" s="273">
        <f t="shared" si="0"/>
        <v>0</v>
      </c>
      <c r="H17" s="273"/>
      <c r="I17" s="273"/>
      <c r="J17" s="72">
        <v>0</v>
      </c>
      <c r="K17" s="72">
        <v>0</v>
      </c>
      <c r="L17" s="72">
        <v>0</v>
      </c>
      <c r="M17" s="73"/>
      <c r="N17" s="235"/>
      <c r="O17" s="235"/>
    </row>
    <row r="18" spans="1:16" x14ac:dyDescent="0.25">
      <c r="A18" s="249"/>
      <c r="B18" s="257"/>
      <c r="C18" s="258"/>
      <c r="D18" s="259"/>
      <c r="E18" s="279" t="s">
        <v>17</v>
      </c>
      <c r="F18" s="279"/>
      <c r="G18" s="273">
        <f t="shared" si="0"/>
        <v>0</v>
      </c>
      <c r="H18" s="273"/>
      <c r="I18" s="273"/>
      <c r="J18" s="72">
        <v>0</v>
      </c>
      <c r="K18" s="72">
        <v>0</v>
      </c>
      <c r="L18" s="72">
        <v>0</v>
      </c>
      <c r="M18" s="73"/>
      <c r="N18" s="235"/>
      <c r="O18" s="235"/>
    </row>
    <row r="19" spans="1:16" x14ac:dyDescent="0.25">
      <c r="A19" s="249"/>
      <c r="B19" s="257"/>
      <c r="C19" s="258"/>
      <c r="D19" s="259"/>
      <c r="E19" s="279" t="s">
        <v>34</v>
      </c>
      <c r="F19" s="279"/>
      <c r="G19" s="273">
        <f>SUM(J20:M20)</f>
        <v>0</v>
      </c>
      <c r="H19" s="273"/>
      <c r="I19" s="273"/>
      <c r="J19" s="72">
        <v>0</v>
      </c>
      <c r="K19" s="72">
        <v>0</v>
      </c>
      <c r="L19" s="72">
        <v>0</v>
      </c>
      <c r="M19" s="73"/>
      <c r="N19" s="235"/>
      <c r="O19" s="235"/>
    </row>
    <row r="20" spans="1:16" x14ac:dyDescent="0.25">
      <c r="A20" s="249"/>
      <c r="B20" s="257"/>
      <c r="C20" s="258"/>
      <c r="D20" s="259"/>
      <c r="E20" s="280" t="s">
        <v>104</v>
      </c>
      <c r="F20" s="281"/>
      <c r="G20" s="282">
        <v>0</v>
      </c>
      <c r="H20" s="282"/>
      <c r="I20" s="74"/>
      <c r="J20" s="74">
        <v>0</v>
      </c>
      <c r="K20" s="74">
        <v>0</v>
      </c>
      <c r="L20" s="74">
        <v>0</v>
      </c>
      <c r="M20" s="73"/>
      <c r="N20" s="235"/>
      <c r="O20" s="235"/>
    </row>
    <row r="21" spans="1:16" x14ac:dyDescent="0.25">
      <c r="A21" s="249"/>
      <c r="B21" s="257"/>
      <c r="C21" s="258"/>
      <c r="D21" s="259"/>
      <c r="E21" s="280" t="s">
        <v>144</v>
      </c>
      <c r="F21" s="281"/>
      <c r="G21" s="282">
        <f>J21+K21+L21</f>
        <v>0</v>
      </c>
      <c r="H21" s="282"/>
      <c r="I21" s="74"/>
      <c r="J21" s="74">
        <v>0</v>
      </c>
      <c r="K21" s="75">
        <v>0</v>
      </c>
      <c r="L21" s="74">
        <v>0</v>
      </c>
      <c r="M21" s="76"/>
      <c r="N21" s="57"/>
      <c r="O21" s="57"/>
    </row>
    <row r="22" spans="1:16" x14ac:dyDescent="0.25">
      <c r="A22" s="249"/>
      <c r="B22" s="260"/>
      <c r="C22" s="261"/>
      <c r="D22" s="262"/>
      <c r="E22" s="280" t="s">
        <v>157</v>
      </c>
      <c r="F22" s="281"/>
      <c r="G22" s="282">
        <f>J22+K22+L22</f>
        <v>0</v>
      </c>
      <c r="H22" s="282"/>
      <c r="I22" s="74"/>
      <c r="J22" s="74">
        <v>0</v>
      </c>
      <c r="K22" s="75">
        <v>0</v>
      </c>
      <c r="L22" s="74">
        <v>0</v>
      </c>
      <c r="M22" s="76"/>
      <c r="N22" s="57"/>
      <c r="O22" s="57"/>
    </row>
    <row r="23" spans="1:16" x14ac:dyDescent="0.25">
      <c r="A23" s="250"/>
      <c r="B23" s="274" t="s">
        <v>35</v>
      </c>
      <c r="C23" s="274"/>
      <c r="D23" s="274"/>
      <c r="E23" s="275" t="s">
        <v>162</v>
      </c>
      <c r="F23" s="276"/>
      <c r="G23" s="277">
        <f>SUM(G10:I21)</f>
        <v>11779.04067</v>
      </c>
      <c r="H23" s="277"/>
      <c r="I23" s="277"/>
      <c r="J23" s="77">
        <f>SUM(J10:J21)</f>
        <v>0</v>
      </c>
      <c r="K23" s="78">
        <f>SUM(K10:K21)</f>
        <v>0</v>
      </c>
      <c r="L23" s="77">
        <f>SUM(L10:L21)</f>
        <v>11779.04067</v>
      </c>
      <c r="M23" s="76"/>
      <c r="N23" s="73"/>
      <c r="O23" s="73"/>
      <c r="P23" s="27"/>
    </row>
    <row r="24" spans="1:16" ht="15" customHeight="1" x14ac:dyDescent="0.25">
      <c r="A24" s="286" t="s">
        <v>99</v>
      </c>
      <c r="B24" s="287"/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288"/>
      <c r="P24" s="27"/>
    </row>
    <row r="25" spans="1:16" ht="15" customHeight="1" x14ac:dyDescent="0.25">
      <c r="A25" s="300" t="s">
        <v>171</v>
      </c>
      <c r="B25" s="301"/>
      <c r="C25" s="301"/>
      <c r="D25" s="301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2"/>
      <c r="P25" s="27"/>
    </row>
    <row r="26" spans="1:16" ht="17.25" customHeight="1" x14ac:dyDescent="0.25">
      <c r="A26" s="313" t="s">
        <v>172</v>
      </c>
      <c r="B26" s="314"/>
      <c r="C26" s="314"/>
      <c r="D26" s="314"/>
      <c r="E26" s="314"/>
      <c r="F26" s="314"/>
      <c r="G26" s="314"/>
      <c r="H26" s="314"/>
      <c r="I26" s="314"/>
      <c r="J26" s="314"/>
      <c r="K26" s="314"/>
      <c r="L26" s="314"/>
      <c r="M26" s="314"/>
      <c r="N26" s="314"/>
      <c r="O26" s="315"/>
    </row>
    <row r="27" spans="1:16" ht="31.5" customHeight="1" x14ac:dyDescent="0.25">
      <c r="A27" s="316"/>
      <c r="B27" s="291" t="s">
        <v>158</v>
      </c>
      <c r="C27" s="292"/>
      <c r="D27" s="293"/>
      <c r="E27" s="234" t="s">
        <v>26</v>
      </c>
      <c r="F27" s="234"/>
      <c r="G27" s="273">
        <f>SUM(J27:M27)</f>
        <v>18496.412</v>
      </c>
      <c r="H27" s="273"/>
      <c r="I27" s="273"/>
      <c r="J27" s="72">
        <v>0</v>
      </c>
      <c r="K27" s="79">
        <v>8075</v>
      </c>
      <c r="L27" s="72">
        <v>10421.412</v>
      </c>
      <c r="M27" s="80"/>
      <c r="N27" s="245" t="s">
        <v>27</v>
      </c>
      <c r="O27" s="245" t="s">
        <v>166</v>
      </c>
    </row>
    <row r="28" spans="1:16" ht="67.5" customHeight="1" x14ac:dyDescent="0.25">
      <c r="A28" s="317"/>
      <c r="B28" s="297"/>
      <c r="C28" s="298"/>
      <c r="D28" s="299"/>
      <c r="E28" s="234" t="s">
        <v>28</v>
      </c>
      <c r="F28" s="234"/>
      <c r="G28" s="273">
        <f>SUM(J28:M28)</f>
        <v>55.269260000000003</v>
      </c>
      <c r="H28" s="273"/>
      <c r="I28" s="273"/>
      <c r="J28" s="72">
        <v>0</v>
      </c>
      <c r="K28" s="79">
        <v>0</v>
      </c>
      <c r="L28" s="81">
        <v>55.269260000000003</v>
      </c>
      <c r="M28" s="80"/>
      <c r="N28" s="246"/>
      <c r="O28" s="246"/>
    </row>
    <row r="29" spans="1:16" ht="81" customHeight="1" x14ac:dyDescent="0.25">
      <c r="A29" s="317"/>
      <c r="B29" s="300" t="s">
        <v>134</v>
      </c>
      <c r="C29" s="301"/>
      <c r="D29" s="302"/>
      <c r="E29" s="279" t="s">
        <v>32</v>
      </c>
      <c r="F29" s="279"/>
      <c r="G29" s="273">
        <f>SUM(J29:M29)</f>
        <v>0</v>
      </c>
      <c r="H29" s="273"/>
      <c r="I29" s="273"/>
      <c r="J29" s="72">
        <v>0</v>
      </c>
      <c r="K29" s="79">
        <v>0</v>
      </c>
      <c r="L29" s="72">
        <v>0</v>
      </c>
      <c r="M29" s="80"/>
      <c r="N29" s="246"/>
      <c r="O29" s="246"/>
    </row>
    <row r="30" spans="1:16" ht="15.75" customHeight="1" x14ac:dyDescent="0.25">
      <c r="A30" s="317"/>
      <c r="B30" s="300" t="s">
        <v>135</v>
      </c>
      <c r="C30" s="301"/>
      <c r="D30" s="302"/>
      <c r="E30" s="289"/>
      <c r="F30" s="290"/>
      <c r="G30" s="283"/>
      <c r="H30" s="285"/>
      <c r="I30" s="82"/>
      <c r="J30" s="82"/>
      <c r="K30" s="83"/>
      <c r="L30" s="82"/>
      <c r="M30" s="80"/>
      <c r="N30" s="246"/>
      <c r="O30" s="246"/>
    </row>
    <row r="31" spans="1:16" ht="15.75" customHeight="1" x14ac:dyDescent="0.25">
      <c r="A31" s="317"/>
      <c r="B31" s="291" t="s">
        <v>137</v>
      </c>
      <c r="C31" s="292"/>
      <c r="D31" s="293"/>
      <c r="E31" s="289" t="s">
        <v>17</v>
      </c>
      <c r="F31" s="290"/>
      <c r="G31" s="283">
        <f t="shared" ref="G31" si="1">SUM(J31:M31)</f>
        <v>0</v>
      </c>
      <c r="H31" s="285"/>
      <c r="I31" s="82"/>
      <c r="J31" s="82">
        <v>0</v>
      </c>
      <c r="K31" s="83">
        <v>0</v>
      </c>
      <c r="L31" s="82">
        <v>0</v>
      </c>
      <c r="M31" s="80"/>
      <c r="N31" s="246"/>
      <c r="O31" s="246"/>
    </row>
    <row r="32" spans="1:16" ht="15.75" customHeight="1" x14ac:dyDescent="0.25">
      <c r="A32" s="317"/>
      <c r="B32" s="294"/>
      <c r="C32" s="295"/>
      <c r="D32" s="296"/>
      <c r="E32" s="289" t="s">
        <v>34</v>
      </c>
      <c r="F32" s="290"/>
      <c r="G32" s="283">
        <f t="shared" ref="G32" si="2">SUM(J32:M32)</f>
        <v>0</v>
      </c>
      <c r="H32" s="285"/>
      <c r="I32" s="82"/>
      <c r="J32" s="82">
        <v>0</v>
      </c>
      <c r="K32" s="83">
        <v>0</v>
      </c>
      <c r="L32" s="82">
        <v>0</v>
      </c>
      <c r="M32" s="80"/>
      <c r="N32" s="246"/>
      <c r="O32" s="246"/>
    </row>
    <row r="33" spans="1:30" ht="15.75" customHeight="1" x14ac:dyDescent="0.25">
      <c r="A33" s="317"/>
      <c r="B33" s="297"/>
      <c r="C33" s="298"/>
      <c r="D33" s="299"/>
      <c r="E33" s="289" t="s">
        <v>126</v>
      </c>
      <c r="F33" s="290"/>
      <c r="G33" s="283">
        <f t="shared" ref="G33" si="3">SUM(J33:M33)</f>
        <v>0</v>
      </c>
      <c r="H33" s="285"/>
      <c r="I33" s="82"/>
      <c r="J33" s="82">
        <v>0</v>
      </c>
      <c r="K33" s="83">
        <v>0</v>
      </c>
      <c r="L33" s="82">
        <v>0</v>
      </c>
      <c r="M33" s="80"/>
      <c r="N33" s="246"/>
      <c r="O33" s="246"/>
    </row>
    <row r="34" spans="1:30" ht="33.75" customHeight="1" x14ac:dyDescent="0.25">
      <c r="A34" s="317"/>
      <c r="B34" s="300" t="s">
        <v>138</v>
      </c>
      <c r="C34" s="301"/>
      <c r="D34" s="302"/>
      <c r="E34" s="289" t="s">
        <v>17</v>
      </c>
      <c r="F34" s="290"/>
      <c r="G34" s="283">
        <f t="shared" ref="G34" si="4">SUM(J34:M34)</f>
        <v>0</v>
      </c>
      <c r="H34" s="285"/>
      <c r="I34" s="82"/>
      <c r="J34" s="82">
        <v>0</v>
      </c>
      <c r="K34" s="83">
        <v>0</v>
      </c>
      <c r="L34" s="82">
        <v>0</v>
      </c>
      <c r="M34" s="80"/>
      <c r="N34" s="246"/>
      <c r="O34" s="246"/>
    </row>
    <row r="35" spans="1:30" ht="15" customHeight="1" x14ac:dyDescent="0.25">
      <c r="A35" s="317"/>
      <c r="B35" s="254" t="s">
        <v>36</v>
      </c>
      <c r="C35" s="255"/>
      <c r="D35" s="256"/>
      <c r="E35" s="289" t="s">
        <v>33</v>
      </c>
      <c r="F35" s="290"/>
      <c r="G35" s="319">
        <f>SUM(J35:M35)</f>
        <v>0</v>
      </c>
      <c r="H35" s="319"/>
      <c r="I35" s="319"/>
      <c r="J35" s="82">
        <v>0</v>
      </c>
      <c r="K35" s="83">
        <v>0</v>
      </c>
      <c r="L35" s="82">
        <v>0</v>
      </c>
      <c r="M35" s="80"/>
      <c r="N35" s="246"/>
      <c r="O35" s="246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</row>
    <row r="36" spans="1:30" x14ac:dyDescent="0.25">
      <c r="A36" s="317"/>
      <c r="B36" s="257"/>
      <c r="C36" s="258"/>
      <c r="D36" s="259"/>
      <c r="E36" s="289" t="s">
        <v>17</v>
      </c>
      <c r="F36" s="290"/>
      <c r="G36" s="283">
        <f>SUM(J36:M36)</f>
        <v>0</v>
      </c>
      <c r="H36" s="284"/>
      <c r="I36" s="285"/>
      <c r="J36" s="82">
        <v>0</v>
      </c>
      <c r="K36" s="83">
        <v>0</v>
      </c>
      <c r="L36" s="82">
        <v>0</v>
      </c>
      <c r="M36" s="80"/>
      <c r="N36" s="246"/>
      <c r="O36" s="246"/>
    </row>
    <row r="37" spans="1:30" x14ac:dyDescent="0.25">
      <c r="A37" s="317"/>
      <c r="B37" s="257"/>
      <c r="C37" s="258"/>
      <c r="D37" s="259"/>
      <c r="E37" s="289" t="s">
        <v>34</v>
      </c>
      <c r="F37" s="290"/>
      <c r="G37" s="283">
        <f>SUM(J37:M37)</f>
        <v>0</v>
      </c>
      <c r="H37" s="284"/>
      <c r="I37" s="285"/>
      <c r="J37" s="82">
        <v>0</v>
      </c>
      <c r="K37" s="83">
        <v>0</v>
      </c>
      <c r="L37" s="82">
        <v>0</v>
      </c>
      <c r="M37" s="80"/>
      <c r="N37" s="246"/>
      <c r="O37" s="246"/>
    </row>
    <row r="38" spans="1:30" x14ac:dyDescent="0.25">
      <c r="A38" s="317"/>
      <c r="B38" s="257"/>
      <c r="C38" s="258"/>
      <c r="D38" s="259"/>
      <c r="E38" s="289" t="s">
        <v>126</v>
      </c>
      <c r="F38" s="290"/>
      <c r="G38" s="283">
        <f>SUM(J38:M38)</f>
        <v>0</v>
      </c>
      <c r="H38" s="284"/>
      <c r="I38" s="285"/>
      <c r="J38" s="82">
        <v>0</v>
      </c>
      <c r="K38" s="83">
        <v>0</v>
      </c>
      <c r="L38" s="82">
        <v>0</v>
      </c>
      <c r="M38" s="80"/>
      <c r="N38" s="247"/>
      <c r="O38" s="247"/>
    </row>
    <row r="39" spans="1:30" x14ac:dyDescent="0.25">
      <c r="A39" s="317"/>
      <c r="B39" s="257"/>
      <c r="C39" s="258"/>
      <c r="D39" s="259"/>
      <c r="E39" s="280" t="s">
        <v>144</v>
      </c>
      <c r="F39" s="281"/>
      <c r="G39" s="283">
        <f>J39+K39+L39+M39</f>
        <v>0</v>
      </c>
      <c r="H39" s="284"/>
      <c r="I39" s="84"/>
      <c r="J39" s="82">
        <v>0</v>
      </c>
      <c r="K39" s="83">
        <v>0</v>
      </c>
      <c r="L39" s="82">
        <v>0</v>
      </c>
      <c r="M39" s="80"/>
      <c r="N39" s="59"/>
      <c r="O39" s="59"/>
    </row>
    <row r="40" spans="1:30" x14ac:dyDescent="0.25">
      <c r="A40" s="317"/>
      <c r="B40" s="260"/>
      <c r="C40" s="261"/>
      <c r="D40" s="262"/>
      <c r="E40" s="280" t="s">
        <v>160</v>
      </c>
      <c r="F40" s="281"/>
      <c r="G40" s="283">
        <f>J40+K40+L40+M40</f>
        <v>0</v>
      </c>
      <c r="H40" s="284"/>
      <c r="I40" s="84"/>
      <c r="J40" s="82">
        <v>0</v>
      </c>
      <c r="K40" s="83">
        <v>0</v>
      </c>
      <c r="L40" s="82">
        <v>0</v>
      </c>
      <c r="M40" s="80"/>
      <c r="N40" s="59"/>
      <c r="O40" s="59"/>
    </row>
    <row r="41" spans="1:30" ht="15" customHeight="1" x14ac:dyDescent="0.25">
      <c r="A41" s="318"/>
      <c r="B41" s="274" t="s">
        <v>37</v>
      </c>
      <c r="C41" s="274"/>
      <c r="D41" s="274"/>
      <c r="E41" s="275" t="s">
        <v>162</v>
      </c>
      <c r="F41" s="276"/>
      <c r="G41" s="277">
        <f>SUM(G27:H40)</f>
        <v>18551.681260000001</v>
      </c>
      <c r="H41" s="277"/>
      <c r="I41" s="277"/>
      <c r="J41" s="78">
        <f>SUM(J27:J40)</f>
        <v>0</v>
      </c>
      <c r="K41" s="78">
        <f>SUM(K27:K40)</f>
        <v>8075</v>
      </c>
      <c r="L41" s="77">
        <f>SUM(L27:L40)</f>
        <v>10476.681259999999</v>
      </c>
      <c r="M41" s="85"/>
      <c r="N41" s="86"/>
      <c r="O41" s="86"/>
    </row>
    <row r="42" spans="1:30" ht="30" customHeight="1" x14ac:dyDescent="0.25">
      <c r="A42" s="87" t="s">
        <v>38</v>
      </c>
      <c r="B42" s="274" t="s">
        <v>142</v>
      </c>
      <c r="C42" s="274"/>
      <c r="D42" s="274"/>
      <c r="E42" s="274"/>
      <c r="F42" s="274"/>
      <c r="G42" s="274"/>
      <c r="H42" s="274"/>
      <c r="I42" s="274"/>
      <c r="J42" s="274"/>
      <c r="K42" s="274"/>
      <c r="L42" s="274"/>
      <c r="M42" s="274"/>
      <c r="N42" s="274"/>
      <c r="O42" s="274"/>
    </row>
    <row r="43" spans="1:30" ht="15" customHeight="1" x14ac:dyDescent="0.25">
      <c r="A43" s="300" t="s">
        <v>173</v>
      </c>
      <c r="B43" s="301"/>
      <c r="C43" s="301"/>
      <c r="D43" s="301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2"/>
    </row>
    <row r="44" spans="1:30" ht="34.5" customHeight="1" x14ac:dyDescent="0.25">
      <c r="A44" s="300" t="s">
        <v>174</v>
      </c>
      <c r="B44" s="301"/>
      <c r="C44" s="301"/>
      <c r="D44" s="301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2"/>
    </row>
    <row r="45" spans="1:30" ht="70.5" customHeight="1" x14ac:dyDescent="0.25">
      <c r="A45" s="310"/>
      <c r="B45" s="335" t="s">
        <v>39</v>
      </c>
      <c r="C45" s="336"/>
      <c r="D45" s="337"/>
      <c r="E45" s="235" t="s">
        <v>26</v>
      </c>
      <c r="F45" s="235"/>
      <c r="G45" s="319">
        <f t="shared" ref="G45:G48" si="5">SUM(J45:M45)</f>
        <v>1953.7380000000001</v>
      </c>
      <c r="H45" s="319"/>
      <c r="I45" s="319"/>
      <c r="J45" s="82">
        <v>0</v>
      </c>
      <c r="K45" s="83">
        <v>0</v>
      </c>
      <c r="L45" s="82">
        <v>1953.7380000000001</v>
      </c>
      <c r="M45" s="88"/>
      <c r="N45" s="245" t="s">
        <v>27</v>
      </c>
      <c r="O45" s="245" t="s">
        <v>166</v>
      </c>
    </row>
    <row r="46" spans="1:30" ht="42" customHeight="1" x14ac:dyDescent="0.25">
      <c r="A46" s="311"/>
      <c r="B46" s="325" t="s">
        <v>40</v>
      </c>
      <c r="C46" s="325"/>
      <c r="D46" s="325"/>
      <c r="E46" s="235" t="s">
        <v>28</v>
      </c>
      <c r="F46" s="235"/>
      <c r="G46" s="319">
        <f t="shared" si="5"/>
        <v>5969.4907899999998</v>
      </c>
      <c r="H46" s="319"/>
      <c r="I46" s="319"/>
      <c r="J46" s="82">
        <v>0</v>
      </c>
      <c r="K46" s="83">
        <v>5285</v>
      </c>
      <c r="L46" s="89">
        <v>684.49078999999995</v>
      </c>
      <c r="M46" s="88"/>
      <c r="N46" s="246"/>
      <c r="O46" s="246"/>
    </row>
    <row r="47" spans="1:30" ht="36.75" customHeight="1" x14ac:dyDescent="0.25">
      <c r="A47" s="311"/>
      <c r="B47" s="325" t="s">
        <v>41</v>
      </c>
      <c r="C47" s="325"/>
      <c r="D47" s="325"/>
      <c r="E47" s="324" t="s">
        <v>30</v>
      </c>
      <c r="F47" s="324"/>
      <c r="G47" s="319">
        <f t="shared" si="5"/>
        <v>157.49299999999999</v>
      </c>
      <c r="H47" s="319"/>
      <c r="I47" s="319"/>
      <c r="J47" s="82">
        <v>0</v>
      </c>
      <c r="K47" s="83">
        <v>0</v>
      </c>
      <c r="L47" s="89">
        <v>157.49299999999999</v>
      </c>
      <c r="M47" s="88"/>
      <c r="N47" s="246"/>
      <c r="O47" s="246"/>
    </row>
    <row r="48" spans="1:30" ht="62.25" customHeight="1" x14ac:dyDescent="0.25">
      <c r="A48" s="311"/>
      <c r="B48" s="325" t="s">
        <v>42</v>
      </c>
      <c r="C48" s="325"/>
      <c r="D48" s="325"/>
      <c r="E48" s="324" t="s">
        <v>30</v>
      </c>
      <c r="F48" s="324"/>
      <c r="G48" s="319">
        <f t="shared" si="5"/>
        <v>10448.25657</v>
      </c>
      <c r="H48" s="319"/>
      <c r="I48" s="319"/>
      <c r="J48" s="82">
        <v>0</v>
      </c>
      <c r="K48" s="83">
        <v>9301</v>
      </c>
      <c r="L48" s="82">
        <v>1147.25657</v>
      </c>
      <c r="M48" s="90"/>
      <c r="N48" s="246"/>
      <c r="O48" s="246"/>
    </row>
    <row r="49" spans="1:16" x14ac:dyDescent="0.25">
      <c r="A49" s="311"/>
      <c r="B49" s="326" t="s">
        <v>43</v>
      </c>
      <c r="C49" s="327"/>
      <c r="D49" s="328"/>
      <c r="E49" s="279" t="s">
        <v>44</v>
      </c>
      <c r="F49" s="279"/>
      <c r="G49" s="319">
        <f>SUM(J49:M49)</f>
        <v>10482.596450000001</v>
      </c>
      <c r="H49" s="319"/>
      <c r="I49" s="319"/>
      <c r="J49" s="82">
        <v>0</v>
      </c>
      <c r="K49" s="83">
        <v>8713.5</v>
      </c>
      <c r="L49" s="82">
        <v>1769.09645</v>
      </c>
      <c r="M49" s="88"/>
      <c r="N49" s="246"/>
      <c r="O49" s="246"/>
    </row>
    <row r="50" spans="1:16" x14ac:dyDescent="0.25">
      <c r="A50" s="311"/>
      <c r="B50" s="329"/>
      <c r="C50" s="330"/>
      <c r="D50" s="331"/>
      <c r="E50" s="279" t="s">
        <v>32</v>
      </c>
      <c r="F50" s="279"/>
      <c r="G50" s="319">
        <f>SUM(J50:M50)</f>
        <v>4825.1358</v>
      </c>
      <c r="H50" s="319"/>
      <c r="I50" s="319"/>
      <c r="J50" s="82">
        <v>0</v>
      </c>
      <c r="K50" s="91">
        <v>4171.8270000000002</v>
      </c>
      <c r="L50" s="92">
        <v>653.30880000000002</v>
      </c>
      <c r="M50" s="88"/>
      <c r="N50" s="246"/>
      <c r="O50" s="246"/>
      <c r="P50" s="26"/>
    </row>
    <row r="51" spans="1:16" x14ac:dyDescent="0.25">
      <c r="A51" s="311"/>
      <c r="B51" s="329"/>
      <c r="C51" s="330"/>
      <c r="D51" s="331"/>
      <c r="E51" s="289" t="s">
        <v>33</v>
      </c>
      <c r="F51" s="290"/>
      <c r="G51" s="319">
        <f t="shared" ref="G51:G52" si="6">SUM(J51:M51)</f>
        <v>0</v>
      </c>
      <c r="H51" s="319"/>
      <c r="I51" s="319"/>
      <c r="J51" s="82">
        <v>0</v>
      </c>
      <c r="K51" s="83">
        <v>0</v>
      </c>
      <c r="L51" s="82">
        <v>0</v>
      </c>
      <c r="M51" s="88"/>
      <c r="N51" s="246"/>
      <c r="O51" s="246"/>
    </row>
    <row r="52" spans="1:16" x14ac:dyDescent="0.25">
      <c r="A52" s="311"/>
      <c r="B52" s="332"/>
      <c r="C52" s="333"/>
      <c r="D52" s="334"/>
      <c r="E52" s="289" t="s">
        <v>17</v>
      </c>
      <c r="F52" s="290"/>
      <c r="G52" s="283">
        <f t="shared" si="6"/>
        <v>0</v>
      </c>
      <c r="H52" s="284"/>
      <c r="I52" s="285"/>
      <c r="J52" s="82">
        <v>0</v>
      </c>
      <c r="K52" s="83">
        <v>0</v>
      </c>
      <c r="L52" s="82">
        <v>0</v>
      </c>
      <c r="M52" s="88"/>
      <c r="N52" s="246"/>
      <c r="O52" s="246"/>
    </row>
    <row r="53" spans="1:16" ht="15" customHeight="1" x14ac:dyDescent="0.25">
      <c r="A53" s="311"/>
      <c r="B53" s="254" t="s">
        <v>45</v>
      </c>
      <c r="C53" s="255"/>
      <c r="D53" s="256"/>
      <c r="E53" s="279" t="s">
        <v>44</v>
      </c>
      <c r="F53" s="279"/>
      <c r="G53" s="319">
        <f>SUM(J53:M53)</f>
        <v>3230.1260000000002</v>
      </c>
      <c r="H53" s="319"/>
      <c r="I53" s="319"/>
      <c r="J53" s="82">
        <v>0</v>
      </c>
      <c r="K53" s="83">
        <v>0</v>
      </c>
      <c r="L53" s="82">
        <v>3230.1260000000002</v>
      </c>
      <c r="M53" s="88"/>
      <c r="N53" s="246"/>
      <c r="O53" s="246"/>
    </row>
    <row r="54" spans="1:16" x14ac:dyDescent="0.25">
      <c r="A54" s="311"/>
      <c r="B54" s="257"/>
      <c r="C54" s="258"/>
      <c r="D54" s="259"/>
      <c r="E54" s="279" t="s">
        <v>32</v>
      </c>
      <c r="F54" s="279"/>
      <c r="G54" s="319">
        <f>L54+K54+J54+M54</f>
        <v>799.43494999999996</v>
      </c>
      <c r="H54" s="319"/>
      <c r="I54" s="319"/>
      <c r="J54" s="82">
        <v>0</v>
      </c>
      <c r="K54" s="82">
        <v>0</v>
      </c>
      <c r="L54" s="82">
        <v>799.43494999999996</v>
      </c>
      <c r="M54" s="88"/>
      <c r="N54" s="246"/>
      <c r="O54" s="246"/>
    </row>
    <row r="55" spans="1:16" x14ac:dyDescent="0.25">
      <c r="A55" s="311"/>
      <c r="B55" s="257"/>
      <c r="C55" s="258"/>
      <c r="D55" s="259"/>
      <c r="E55" s="289" t="s">
        <v>33</v>
      </c>
      <c r="F55" s="290"/>
      <c r="G55" s="283">
        <f t="shared" ref="G55:G62" si="7">J55+K55+L55+M55</f>
        <v>0</v>
      </c>
      <c r="H55" s="285"/>
      <c r="I55" s="82"/>
      <c r="J55" s="82">
        <v>0</v>
      </c>
      <c r="K55" s="83">
        <v>0</v>
      </c>
      <c r="L55" s="82">
        <v>0</v>
      </c>
      <c r="M55" s="88"/>
      <c r="N55" s="246"/>
      <c r="O55" s="246"/>
    </row>
    <row r="56" spans="1:16" x14ac:dyDescent="0.25">
      <c r="A56" s="311"/>
      <c r="B56" s="260"/>
      <c r="C56" s="261"/>
      <c r="D56" s="262"/>
      <c r="E56" s="289" t="s">
        <v>17</v>
      </c>
      <c r="F56" s="290"/>
      <c r="G56" s="283">
        <f t="shared" si="7"/>
        <v>0</v>
      </c>
      <c r="H56" s="285"/>
      <c r="I56" s="82"/>
      <c r="J56" s="82">
        <v>0</v>
      </c>
      <c r="K56" s="83">
        <v>0</v>
      </c>
      <c r="L56" s="82">
        <v>0</v>
      </c>
      <c r="M56" s="88"/>
      <c r="N56" s="246"/>
      <c r="O56" s="246"/>
    </row>
    <row r="57" spans="1:16" ht="15" customHeight="1" x14ac:dyDescent="0.25">
      <c r="A57" s="311"/>
      <c r="B57" s="254" t="s">
        <v>46</v>
      </c>
      <c r="C57" s="255"/>
      <c r="D57" s="256"/>
      <c r="E57" s="289" t="s">
        <v>33</v>
      </c>
      <c r="F57" s="290"/>
      <c r="G57" s="319">
        <f t="shared" si="7"/>
        <v>0</v>
      </c>
      <c r="H57" s="319"/>
      <c r="I57" s="319"/>
      <c r="J57" s="82">
        <v>0</v>
      </c>
      <c r="K57" s="83">
        <v>0</v>
      </c>
      <c r="L57" s="82">
        <v>0</v>
      </c>
      <c r="M57" s="88"/>
      <c r="N57" s="246"/>
      <c r="O57" s="246"/>
    </row>
    <row r="58" spans="1:16" x14ac:dyDescent="0.25">
      <c r="A58" s="311"/>
      <c r="B58" s="257"/>
      <c r="C58" s="258"/>
      <c r="D58" s="259"/>
      <c r="E58" s="289" t="s">
        <v>17</v>
      </c>
      <c r="F58" s="290"/>
      <c r="G58" s="319">
        <f t="shared" si="7"/>
        <v>0</v>
      </c>
      <c r="H58" s="319"/>
      <c r="I58" s="319"/>
      <c r="J58" s="82">
        <v>0</v>
      </c>
      <c r="K58" s="83">
        <v>0</v>
      </c>
      <c r="L58" s="82">
        <v>0</v>
      </c>
      <c r="M58" s="88"/>
      <c r="N58" s="246"/>
      <c r="O58" s="246"/>
    </row>
    <row r="59" spans="1:16" x14ac:dyDescent="0.25">
      <c r="A59" s="311"/>
      <c r="B59" s="257"/>
      <c r="C59" s="258"/>
      <c r="D59" s="259"/>
      <c r="E59" s="289" t="s">
        <v>34</v>
      </c>
      <c r="F59" s="290"/>
      <c r="G59" s="319">
        <f t="shared" si="7"/>
        <v>0</v>
      </c>
      <c r="H59" s="319"/>
      <c r="I59" s="319"/>
      <c r="J59" s="82">
        <v>0</v>
      </c>
      <c r="K59" s="83">
        <v>0</v>
      </c>
      <c r="L59" s="82">
        <v>0</v>
      </c>
      <c r="M59" s="88"/>
      <c r="N59" s="246"/>
      <c r="O59" s="246"/>
    </row>
    <row r="60" spans="1:16" x14ac:dyDescent="0.25">
      <c r="A60" s="311"/>
      <c r="B60" s="257"/>
      <c r="C60" s="258"/>
      <c r="D60" s="259"/>
      <c r="E60" s="289" t="s">
        <v>126</v>
      </c>
      <c r="F60" s="290"/>
      <c r="G60" s="319">
        <f t="shared" si="7"/>
        <v>0</v>
      </c>
      <c r="H60" s="319"/>
      <c r="I60" s="319"/>
      <c r="J60" s="82">
        <v>0</v>
      </c>
      <c r="K60" s="83">
        <v>0</v>
      </c>
      <c r="L60" s="82">
        <v>0</v>
      </c>
      <c r="M60" s="88"/>
      <c r="N60" s="247"/>
      <c r="O60" s="247"/>
    </row>
    <row r="61" spans="1:16" x14ac:dyDescent="0.25">
      <c r="A61" s="311"/>
      <c r="B61" s="257"/>
      <c r="C61" s="258"/>
      <c r="D61" s="259"/>
      <c r="E61" s="280" t="s">
        <v>144</v>
      </c>
      <c r="F61" s="281"/>
      <c r="G61" s="283">
        <f t="shared" si="7"/>
        <v>0</v>
      </c>
      <c r="H61" s="284"/>
      <c r="I61" s="84"/>
      <c r="J61" s="82">
        <v>0</v>
      </c>
      <c r="K61" s="83">
        <v>0</v>
      </c>
      <c r="L61" s="82">
        <v>0</v>
      </c>
      <c r="M61" s="88"/>
      <c r="N61" s="61"/>
      <c r="O61" s="62"/>
    </row>
    <row r="62" spans="1:16" x14ac:dyDescent="0.25">
      <c r="A62" s="311"/>
      <c r="B62" s="260"/>
      <c r="C62" s="261"/>
      <c r="D62" s="262"/>
      <c r="E62" s="280" t="s">
        <v>157</v>
      </c>
      <c r="F62" s="281"/>
      <c r="G62" s="283">
        <f t="shared" si="7"/>
        <v>0</v>
      </c>
      <c r="H62" s="284"/>
      <c r="I62" s="84"/>
      <c r="J62" s="82">
        <v>0</v>
      </c>
      <c r="K62" s="83">
        <v>0</v>
      </c>
      <c r="L62" s="82">
        <v>0</v>
      </c>
      <c r="M62" s="88"/>
      <c r="N62" s="61"/>
      <c r="O62" s="62"/>
    </row>
    <row r="63" spans="1:16" ht="15" customHeight="1" x14ac:dyDescent="0.25">
      <c r="A63" s="312"/>
      <c r="B63" s="320" t="s">
        <v>47</v>
      </c>
      <c r="C63" s="321"/>
      <c r="D63" s="322"/>
      <c r="E63" s="275" t="s">
        <v>162</v>
      </c>
      <c r="F63" s="276"/>
      <c r="G63" s="323">
        <f>SUM(G45:H62)</f>
        <v>37866.271560000001</v>
      </c>
      <c r="H63" s="323"/>
      <c r="I63" s="323"/>
      <c r="J63" s="93">
        <f>J45+J46+J47+J48+J49+J50+J53+J54+J57+J58+J60+J61+J62</f>
        <v>0</v>
      </c>
      <c r="K63" s="93">
        <f>K45+K46+K47+K48+K49+K50+K53+K54+K57+K58+K60+K61+K62</f>
        <v>27471.327000000001</v>
      </c>
      <c r="L63" s="93">
        <f>L45+L46+L47+L48+L49+L50+L53+L54+L57+L58+L60+L61+L62</f>
        <v>10394.944560000002</v>
      </c>
      <c r="M63" s="88"/>
      <c r="N63" s="307"/>
      <c r="O63" s="308"/>
    </row>
    <row r="64" spans="1:16" x14ac:dyDescent="0.25">
      <c r="A64" s="306"/>
      <c r="B64" s="235" t="s">
        <v>10</v>
      </c>
      <c r="C64" s="235"/>
      <c r="D64" s="235"/>
      <c r="E64" s="307" t="s">
        <v>26</v>
      </c>
      <c r="F64" s="308"/>
      <c r="G64" s="304">
        <f t="shared" ref="G64:G74" si="8">J64+K64+L64+M64</f>
        <v>28450.15</v>
      </c>
      <c r="H64" s="304"/>
      <c r="I64" s="304"/>
      <c r="J64" s="94">
        <v>0</v>
      </c>
      <c r="K64" s="95">
        <f>K10+K27+K45</f>
        <v>8075</v>
      </c>
      <c r="L64" s="94">
        <f>L10+L27+L45</f>
        <v>20375.150000000001</v>
      </c>
      <c r="M64" s="96"/>
      <c r="N64" s="97"/>
      <c r="O64" s="97"/>
    </row>
    <row r="65" spans="1:15" x14ac:dyDescent="0.25">
      <c r="A65" s="306"/>
      <c r="B65" s="235"/>
      <c r="C65" s="235"/>
      <c r="D65" s="235"/>
      <c r="E65" s="307" t="s">
        <v>28</v>
      </c>
      <c r="F65" s="308"/>
      <c r="G65" s="304">
        <f t="shared" si="8"/>
        <v>9753.8607599999996</v>
      </c>
      <c r="H65" s="304"/>
      <c r="I65" s="304"/>
      <c r="J65" s="94">
        <v>0</v>
      </c>
      <c r="K65" s="94">
        <f>K11+K28+K46</f>
        <v>5285</v>
      </c>
      <c r="L65" s="94">
        <f>L11+L28+L46</f>
        <v>4468.8607600000005</v>
      </c>
      <c r="M65" s="98"/>
      <c r="N65" s="97"/>
      <c r="O65" s="97"/>
    </row>
    <row r="66" spans="1:15" x14ac:dyDescent="0.25">
      <c r="A66" s="306"/>
      <c r="B66" s="235"/>
      <c r="C66" s="235"/>
      <c r="D66" s="235"/>
      <c r="E66" s="307" t="s">
        <v>30</v>
      </c>
      <c r="F66" s="308"/>
      <c r="G66" s="304">
        <f t="shared" si="8"/>
        <v>10655.68953</v>
      </c>
      <c r="H66" s="304"/>
      <c r="I66" s="304"/>
      <c r="J66" s="94">
        <v>0</v>
      </c>
      <c r="K66" s="95">
        <f>K12+K47+K48</f>
        <v>9301</v>
      </c>
      <c r="L66" s="94">
        <f>L12+L47+L48</f>
        <v>1354.6895300000001</v>
      </c>
      <c r="M66" s="99"/>
      <c r="N66" s="97"/>
      <c r="O66" s="97"/>
    </row>
    <row r="67" spans="1:15" x14ac:dyDescent="0.25">
      <c r="A67" s="306"/>
      <c r="B67" s="235"/>
      <c r="C67" s="235"/>
      <c r="D67" s="235"/>
      <c r="E67" s="279" t="s">
        <v>44</v>
      </c>
      <c r="F67" s="279"/>
      <c r="G67" s="304">
        <f t="shared" si="8"/>
        <v>13712.722450000001</v>
      </c>
      <c r="H67" s="304"/>
      <c r="I67" s="304"/>
      <c r="J67" s="94">
        <v>0</v>
      </c>
      <c r="K67" s="94">
        <f>K49</f>
        <v>8713.5</v>
      </c>
      <c r="L67" s="94">
        <f>L49+L53</f>
        <v>4999.2224500000002</v>
      </c>
      <c r="M67" s="99"/>
      <c r="N67" s="97"/>
      <c r="O67" s="97"/>
    </row>
    <row r="68" spans="1:15" x14ac:dyDescent="0.25">
      <c r="A68" s="306"/>
      <c r="B68" s="235"/>
      <c r="C68" s="235"/>
      <c r="D68" s="235"/>
      <c r="E68" s="279" t="s">
        <v>32</v>
      </c>
      <c r="F68" s="279"/>
      <c r="G68" s="304">
        <f t="shared" si="8"/>
        <v>5624.5707500000008</v>
      </c>
      <c r="H68" s="304"/>
      <c r="I68" s="304"/>
      <c r="J68" s="100">
        <v>0</v>
      </c>
      <c r="K68" s="101">
        <f>K13+K29+K50+K54</f>
        <v>4171.8270000000002</v>
      </c>
      <c r="L68" s="100">
        <f>L13+L29+L50+L54</f>
        <v>1452.7437500000001</v>
      </c>
      <c r="M68" s="99"/>
      <c r="N68" s="97"/>
      <c r="O68" s="97"/>
    </row>
    <row r="69" spans="1:15" x14ac:dyDescent="0.25">
      <c r="A69" s="306"/>
      <c r="B69" s="235"/>
      <c r="C69" s="235"/>
      <c r="D69" s="235"/>
      <c r="E69" s="289" t="s">
        <v>33</v>
      </c>
      <c r="F69" s="290"/>
      <c r="G69" s="304">
        <f t="shared" si="8"/>
        <v>0</v>
      </c>
      <c r="H69" s="304"/>
      <c r="I69" s="304"/>
      <c r="J69" s="94">
        <v>0</v>
      </c>
      <c r="K69" s="94">
        <f>K14+K35+K51</f>
        <v>0</v>
      </c>
      <c r="L69" s="94">
        <f>L14+L35+L51</f>
        <v>0</v>
      </c>
      <c r="M69" s="99"/>
      <c r="N69" s="97"/>
      <c r="O69" s="97"/>
    </row>
    <row r="70" spans="1:15" x14ac:dyDescent="0.25">
      <c r="A70" s="306"/>
      <c r="B70" s="235"/>
      <c r="C70" s="235"/>
      <c r="D70" s="235"/>
      <c r="E70" s="289" t="s">
        <v>17</v>
      </c>
      <c r="F70" s="290"/>
      <c r="G70" s="304">
        <f t="shared" si="8"/>
        <v>0</v>
      </c>
      <c r="H70" s="304"/>
      <c r="I70" s="304"/>
      <c r="J70" s="94">
        <v>0</v>
      </c>
      <c r="K70" s="95">
        <f>K15+K31+K34+K36+K52+K56+K58</f>
        <v>0</v>
      </c>
      <c r="L70" s="94">
        <f>L15+L31+L34+L36+L52+L56+L58</f>
        <v>0</v>
      </c>
      <c r="M70" s="99"/>
      <c r="N70" s="97"/>
      <c r="O70" s="97"/>
    </row>
    <row r="71" spans="1:15" x14ac:dyDescent="0.25">
      <c r="A71" s="306"/>
      <c r="B71" s="235"/>
      <c r="C71" s="235"/>
      <c r="D71" s="235"/>
      <c r="E71" s="289" t="s">
        <v>34</v>
      </c>
      <c r="F71" s="290"/>
      <c r="G71" s="304">
        <f t="shared" si="8"/>
        <v>0</v>
      </c>
      <c r="H71" s="304"/>
      <c r="I71" s="304"/>
      <c r="J71" s="94">
        <v>0</v>
      </c>
      <c r="K71" s="94">
        <f>K19+K32+K37+K59</f>
        <v>0</v>
      </c>
      <c r="L71" s="94">
        <f>L19+L32+L37+L59</f>
        <v>0</v>
      </c>
      <c r="M71" s="99"/>
      <c r="N71" s="97"/>
      <c r="O71" s="97"/>
    </row>
    <row r="72" spans="1:15" x14ac:dyDescent="0.25">
      <c r="A72" s="306"/>
      <c r="B72" s="235"/>
      <c r="C72" s="235"/>
      <c r="D72" s="235"/>
      <c r="E72" s="280" t="s">
        <v>104</v>
      </c>
      <c r="F72" s="281"/>
      <c r="G72" s="309">
        <f t="shared" si="8"/>
        <v>0</v>
      </c>
      <c r="H72" s="309"/>
      <c r="I72" s="102"/>
      <c r="J72" s="103">
        <v>0</v>
      </c>
      <c r="K72" s="103">
        <f>K20+K38+K33+K60</f>
        <v>0</v>
      </c>
      <c r="L72" s="103">
        <f>L20+L38+L33+L60</f>
        <v>0</v>
      </c>
      <c r="M72" s="99"/>
      <c r="N72" s="97"/>
      <c r="O72" s="97"/>
    </row>
    <row r="73" spans="1:15" ht="15" customHeight="1" x14ac:dyDescent="0.25">
      <c r="A73" s="306"/>
      <c r="B73" s="235"/>
      <c r="C73" s="235"/>
      <c r="D73" s="235"/>
      <c r="E73" s="280" t="s">
        <v>144</v>
      </c>
      <c r="F73" s="281"/>
      <c r="G73" s="309">
        <f t="shared" si="8"/>
        <v>0</v>
      </c>
      <c r="H73" s="309"/>
      <c r="I73" s="102"/>
      <c r="J73" s="103">
        <v>0</v>
      </c>
      <c r="K73" s="103">
        <f>K61+K39+K21</f>
        <v>0</v>
      </c>
      <c r="L73" s="103">
        <f>L61+L39+L21</f>
        <v>0</v>
      </c>
      <c r="M73" s="99"/>
      <c r="N73" s="97"/>
      <c r="O73" s="97"/>
    </row>
    <row r="74" spans="1:15" ht="15" customHeight="1" x14ac:dyDescent="0.25">
      <c r="A74" s="306"/>
      <c r="B74" s="235"/>
      <c r="C74" s="235"/>
      <c r="D74" s="235"/>
      <c r="E74" s="280" t="s">
        <v>157</v>
      </c>
      <c r="F74" s="281"/>
      <c r="G74" s="309">
        <f t="shared" si="8"/>
        <v>0</v>
      </c>
      <c r="H74" s="309"/>
      <c r="I74" s="102"/>
      <c r="J74" s="103">
        <f t="shared" ref="J74:K74" si="9">J62+J40+J22</f>
        <v>0</v>
      </c>
      <c r="K74" s="103">
        <f t="shared" si="9"/>
        <v>0</v>
      </c>
      <c r="L74" s="103">
        <f>L62+L40+L22</f>
        <v>0</v>
      </c>
      <c r="M74" s="99"/>
      <c r="N74" s="97"/>
      <c r="O74" s="97"/>
    </row>
    <row r="75" spans="1:15" ht="15" customHeight="1" x14ac:dyDescent="0.25">
      <c r="A75" s="306"/>
      <c r="B75" s="235"/>
      <c r="C75" s="235"/>
      <c r="D75" s="235"/>
      <c r="E75" s="275" t="s">
        <v>162</v>
      </c>
      <c r="F75" s="276"/>
      <c r="G75" s="305">
        <f>K75+L75</f>
        <v>68196.993489999993</v>
      </c>
      <c r="H75" s="305"/>
      <c r="I75" s="305"/>
      <c r="J75" s="104">
        <f>J64+J65+J66+J67+J68+J69+J70+J71+J72</f>
        <v>0</v>
      </c>
      <c r="K75" s="105">
        <f>K64+K65+K66+K67+K68+K69+K70+K71+K72</f>
        <v>35546.326999999997</v>
      </c>
      <c r="L75" s="104">
        <f>L64+L65+L66+L67+L68+L69+L70+L71+L72</f>
        <v>32650.666490000003</v>
      </c>
      <c r="M75" s="99"/>
      <c r="N75" s="97"/>
      <c r="O75" s="97"/>
    </row>
    <row r="76" spans="1:15" x14ac:dyDescent="0.25">
      <c r="A76" s="28"/>
      <c r="B76" s="303"/>
      <c r="C76" s="303"/>
      <c r="D76" s="303"/>
      <c r="E76" s="40"/>
      <c r="F76" s="40"/>
      <c r="G76" s="41"/>
      <c r="H76" s="40"/>
      <c r="I76" s="40"/>
      <c r="J76" s="28"/>
      <c r="K76" s="28"/>
      <c r="L76" s="28"/>
      <c r="M76" s="28"/>
      <c r="N76" s="28"/>
      <c r="O76" s="28"/>
    </row>
    <row r="77" spans="1:15" x14ac:dyDescent="0.25">
      <c r="B77" s="9" t="s">
        <v>141</v>
      </c>
      <c r="G77" s="51"/>
      <c r="H77" s="51"/>
      <c r="I77" s="51"/>
      <c r="J77" s="51"/>
      <c r="K77" s="51"/>
      <c r="L77" s="51"/>
    </row>
    <row r="78" spans="1:15" x14ac:dyDescent="0.25">
      <c r="G78" s="51"/>
      <c r="H78" s="51"/>
      <c r="I78" s="51"/>
      <c r="J78" s="51"/>
      <c r="K78" s="51"/>
      <c r="L78" s="51"/>
    </row>
  </sheetData>
  <mergeCells count="177">
    <mergeCell ref="B53:D56"/>
    <mergeCell ref="B49:D52"/>
    <mergeCell ref="B42:O42"/>
    <mergeCell ref="B45:D45"/>
    <mergeCell ref="G28:I28"/>
    <mergeCell ref="B29:D29"/>
    <mergeCell ref="E29:F29"/>
    <mergeCell ref="G29:I29"/>
    <mergeCell ref="E22:F22"/>
    <mergeCell ref="G22:H22"/>
    <mergeCell ref="B27:D28"/>
    <mergeCell ref="B46:D46"/>
    <mergeCell ref="B47:D47"/>
    <mergeCell ref="O27:O38"/>
    <mergeCell ref="E27:F27"/>
    <mergeCell ref="G27:I27"/>
    <mergeCell ref="E28:F28"/>
    <mergeCell ref="G34:H34"/>
    <mergeCell ref="E35:F35"/>
    <mergeCell ref="G35:I35"/>
    <mergeCell ref="E36:F36"/>
    <mergeCell ref="G36:I36"/>
    <mergeCell ref="E38:F38"/>
    <mergeCell ref="E39:F39"/>
    <mergeCell ref="G39:H39"/>
    <mergeCell ref="E61:F61"/>
    <mergeCell ref="E73:F73"/>
    <mergeCell ref="G73:H73"/>
    <mergeCell ref="G61:H61"/>
    <mergeCell ref="E55:F55"/>
    <mergeCell ref="E56:F56"/>
    <mergeCell ref="G55:H55"/>
    <mergeCell ref="G56:H56"/>
    <mergeCell ref="E40:F40"/>
    <mergeCell ref="G40:H40"/>
    <mergeCell ref="N63:O63"/>
    <mergeCell ref="O45:O60"/>
    <mergeCell ref="E72:F72"/>
    <mergeCell ref="G72:H72"/>
    <mergeCell ref="E59:F59"/>
    <mergeCell ref="G59:I59"/>
    <mergeCell ref="G52:I52"/>
    <mergeCell ref="E54:F54"/>
    <mergeCell ref="G54:I54"/>
    <mergeCell ref="E48:F48"/>
    <mergeCell ref="G48:I48"/>
    <mergeCell ref="E49:F49"/>
    <mergeCell ref="G49:I49"/>
    <mergeCell ref="E50:F50"/>
    <mergeCell ref="G50:I50"/>
    <mergeCell ref="E51:F51"/>
    <mergeCell ref="G51:I51"/>
    <mergeCell ref="E45:F45"/>
    <mergeCell ref="E62:F62"/>
    <mergeCell ref="G62:H62"/>
    <mergeCell ref="G45:I45"/>
    <mergeCell ref="E46:F46"/>
    <mergeCell ref="G46:I46"/>
    <mergeCell ref="A45:A63"/>
    <mergeCell ref="A43:O43"/>
    <mergeCell ref="A44:O44"/>
    <mergeCell ref="A25:O25"/>
    <mergeCell ref="A26:O26"/>
    <mergeCell ref="A27:A41"/>
    <mergeCell ref="E57:F57"/>
    <mergeCell ref="G57:I57"/>
    <mergeCell ref="E58:F58"/>
    <mergeCell ref="G58:I58"/>
    <mergeCell ref="E60:F60"/>
    <mergeCell ref="G60:I60"/>
    <mergeCell ref="B63:D63"/>
    <mergeCell ref="E63:F63"/>
    <mergeCell ref="G63:I63"/>
    <mergeCell ref="E53:F53"/>
    <mergeCell ref="G53:I53"/>
    <mergeCell ref="B30:D30"/>
    <mergeCell ref="E30:F30"/>
    <mergeCell ref="E47:F47"/>
    <mergeCell ref="G47:I47"/>
    <mergeCell ref="B48:D48"/>
    <mergeCell ref="E52:F52"/>
    <mergeCell ref="N45:N60"/>
    <mergeCell ref="B76:D76"/>
    <mergeCell ref="E70:F70"/>
    <mergeCell ref="G70:I70"/>
    <mergeCell ref="E71:F71"/>
    <mergeCell ref="G71:I71"/>
    <mergeCell ref="E75:F75"/>
    <mergeCell ref="G75:I75"/>
    <mergeCell ref="A64:A75"/>
    <mergeCell ref="B64:D75"/>
    <mergeCell ref="E64:F64"/>
    <mergeCell ref="G64:I64"/>
    <mergeCell ref="E65:F65"/>
    <mergeCell ref="G65:I65"/>
    <mergeCell ref="E66:F66"/>
    <mergeCell ref="E68:F68"/>
    <mergeCell ref="G68:I68"/>
    <mergeCell ref="E69:F69"/>
    <mergeCell ref="G69:I69"/>
    <mergeCell ref="G66:I66"/>
    <mergeCell ref="E67:F67"/>
    <mergeCell ref="G67:I67"/>
    <mergeCell ref="E74:F74"/>
    <mergeCell ref="G74:H74"/>
    <mergeCell ref="G12:I12"/>
    <mergeCell ref="B13:D16"/>
    <mergeCell ref="E13:F13"/>
    <mergeCell ref="G38:I38"/>
    <mergeCell ref="A24:O24"/>
    <mergeCell ref="B41:D41"/>
    <mergeCell ref="E41:F41"/>
    <mergeCell ref="G41:I41"/>
    <mergeCell ref="E37:F37"/>
    <mergeCell ref="G37:I37"/>
    <mergeCell ref="G30:H30"/>
    <mergeCell ref="B31:D33"/>
    <mergeCell ref="E31:F31"/>
    <mergeCell ref="E32:F32"/>
    <mergeCell ref="E33:F33"/>
    <mergeCell ref="G31:H31"/>
    <mergeCell ref="G32:H32"/>
    <mergeCell ref="G33:H33"/>
    <mergeCell ref="B34:D34"/>
    <mergeCell ref="E34:F34"/>
    <mergeCell ref="A10:A23"/>
    <mergeCell ref="E19:F19"/>
    <mergeCell ref="E21:F21"/>
    <mergeCell ref="G21:H21"/>
    <mergeCell ref="G19:I19"/>
    <mergeCell ref="B23:D23"/>
    <mergeCell ref="E23:F23"/>
    <mergeCell ref="G23:I23"/>
    <mergeCell ref="G15:I15"/>
    <mergeCell ref="B6:D6"/>
    <mergeCell ref="E6:F6"/>
    <mergeCell ref="G6:I6"/>
    <mergeCell ref="G16:I16"/>
    <mergeCell ref="E17:F17"/>
    <mergeCell ref="E16:F16"/>
    <mergeCell ref="G17:I17"/>
    <mergeCell ref="E18:F18"/>
    <mergeCell ref="G18:I18"/>
    <mergeCell ref="E20:F20"/>
    <mergeCell ref="G20:H20"/>
    <mergeCell ref="E11:F11"/>
    <mergeCell ref="G11:I11"/>
    <mergeCell ref="G13:I13"/>
    <mergeCell ref="E14:F14"/>
    <mergeCell ref="G14:I14"/>
    <mergeCell ref="E15:F15"/>
    <mergeCell ref="B12:D12"/>
    <mergeCell ref="E12:F12"/>
    <mergeCell ref="B57:D62"/>
    <mergeCell ref="B17:D22"/>
    <mergeCell ref="B35:D40"/>
    <mergeCell ref="J1:O1"/>
    <mergeCell ref="A2:O2"/>
    <mergeCell ref="A3:A5"/>
    <mergeCell ref="B3:D5"/>
    <mergeCell ref="E3:F5"/>
    <mergeCell ref="G3:I5"/>
    <mergeCell ref="J3:L3"/>
    <mergeCell ref="M3:M5"/>
    <mergeCell ref="N3:N5"/>
    <mergeCell ref="N27:N38"/>
    <mergeCell ref="O3:O5"/>
    <mergeCell ref="J4:J5"/>
    <mergeCell ref="K4:L4"/>
    <mergeCell ref="A7:O7"/>
    <mergeCell ref="A8:O8"/>
    <mergeCell ref="A9:O9"/>
    <mergeCell ref="B10:D11"/>
    <mergeCell ref="E10:F10"/>
    <mergeCell ref="G10:I10"/>
    <mergeCell ref="N10:N20"/>
    <mergeCell ref="O10:O20"/>
  </mergeCells>
  <pageMargins left="0.25" right="0.25" top="0.75" bottom="0.75" header="0.3" footer="0.3"/>
  <pageSetup paperSize="9" scale="55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topLeftCell="A34" workbookViewId="0">
      <selection activeCell="C34" sqref="C34:H44"/>
    </sheetView>
  </sheetViews>
  <sheetFormatPr defaultRowHeight="15" x14ac:dyDescent="0.25"/>
  <cols>
    <col min="1" max="1" width="4.85546875" customWidth="1"/>
    <col min="2" max="2" width="32.28515625" customWidth="1"/>
    <col min="3" max="4" width="18.42578125" customWidth="1"/>
    <col min="5" max="5" width="10.5703125" customWidth="1"/>
    <col min="6" max="6" width="13.7109375" customWidth="1"/>
    <col min="7" max="8" width="12.42578125" customWidth="1"/>
    <col min="9" max="9" width="14.42578125" customWidth="1"/>
    <col min="10" max="10" width="39.7109375" customWidth="1"/>
  </cols>
  <sheetData>
    <row r="1" spans="1:11" x14ac:dyDescent="0.25">
      <c r="A1" s="1"/>
      <c r="B1" s="1"/>
      <c r="C1" s="1"/>
      <c r="D1" s="1"/>
      <c r="E1" s="1"/>
      <c r="F1" s="1"/>
      <c r="G1" s="24"/>
      <c r="H1" s="25"/>
      <c r="I1" s="25"/>
      <c r="J1" s="25"/>
    </row>
    <row r="2" spans="1:11" x14ac:dyDescent="0.25">
      <c r="A2" s="5"/>
      <c r="B2" s="5"/>
      <c r="C2" s="5"/>
      <c r="D2" s="5"/>
      <c r="E2" s="5"/>
      <c r="F2" s="5"/>
      <c r="G2" s="348" t="s">
        <v>19</v>
      </c>
      <c r="H2" s="348"/>
      <c r="I2" s="348"/>
      <c r="J2" s="348"/>
    </row>
    <row r="3" spans="1:11" ht="33.75" customHeight="1" x14ac:dyDescent="0.25">
      <c r="A3" s="5"/>
      <c r="B3" s="5"/>
      <c r="C3" s="5"/>
      <c r="D3" s="5"/>
      <c r="E3" s="5"/>
      <c r="F3" s="5"/>
      <c r="G3" s="349" t="s">
        <v>149</v>
      </c>
      <c r="H3" s="349"/>
      <c r="I3" s="349"/>
      <c r="J3" s="349"/>
    </row>
    <row r="4" spans="1:11" ht="18.75" customHeight="1" x14ac:dyDescent="0.25">
      <c r="A4" s="5"/>
      <c r="B4" s="5"/>
      <c r="C4" s="5"/>
      <c r="D4" s="5"/>
      <c r="E4" s="5"/>
      <c r="F4" s="5"/>
      <c r="G4" s="350"/>
      <c r="H4" s="350"/>
      <c r="I4" s="350"/>
      <c r="J4" s="350"/>
    </row>
    <row r="5" spans="1:11" ht="38.25" customHeight="1" x14ac:dyDescent="0.25">
      <c r="A5" s="352" t="s">
        <v>150</v>
      </c>
      <c r="B5" s="353"/>
      <c r="C5" s="353"/>
      <c r="D5" s="353"/>
      <c r="E5" s="353"/>
      <c r="F5" s="353"/>
      <c r="G5" s="353"/>
      <c r="H5" s="353"/>
      <c r="I5" s="353"/>
      <c r="J5" s="353"/>
    </row>
    <row r="6" spans="1:11" x14ac:dyDescent="0.25">
      <c r="A6" s="351" t="s">
        <v>48</v>
      </c>
      <c r="B6" s="347" t="s">
        <v>21</v>
      </c>
      <c r="C6" s="347" t="s">
        <v>22</v>
      </c>
      <c r="D6" s="347" t="s">
        <v>49</v>
      </c>
      <c r="E6" s="347" t="s">
        <v>1</v>
      </c>
      <c r="F6" s="347"/>
      <c r="G6" s="347"/>
      <c r="H6" s="347"/>
      <c r="I6" s="347" t="s">
        <v>50</v>
      </c>
      <c r="J6" s="347" t="s">
        <v>11</v>
      </c>
    </row>
    <row r="7" spans="1:11" x14ac:dyDescent="0.25">
      <c r="A7" s="351"/>
      <c r="B7" s="347"/>
      <c r="C7" s="347"/>
      <c r="D7" s="347"/>
      <c r="E7" s="8" t="s">
        <v>3</v>
      </c>
      <c r="F7" s="347" t="s">
        <v>4</v>
      </c>
      <c r="G7" s="347"/>
      <c r="H7" s="347" t="s">
        <v>2</v>
      </c>
      <c r="I7" s="347"/>
      <c r="J7" s="347"/>
    </row>
    <row r="8" spans="1:11" ht="51" x14ac:dyDescent="0.25">
      <c r="A8" s="351"/>
      <c r="B8" s="347"/>
      <c r="C8" s="347"/>
      <c r="D8" s="347"/>
      <c r="E8" s="8"/>
      <c r="F8" s="8" t="s">
        <v>51</v>
      </c>
      <c r="G8" s="8" t="s">
        <v>5</v>
      </c>
      <c r="H8" s="347"/>
      <c r="I8" s="347"/>
      <c r="J8" s="347"/>
    </row>
    <row r="9" spans="1:11" x14ac:dyDescent="0.25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7">
        <v>10</v>
      </c>
    </row>
    <row r="10" spans="1:11" x14ac:dyDescent="0.25">
      <c r="A10" s="338" t="s">
        <v>52</v>
      </c>
      <c r="B10" s="339"/>
      <c r="C10" s="339"/>
      <c r="D10" s="339"/>
      <c r="E10" s="339"/>
      <c r="F10" s="339"/>
      <c r="G10" s="339"/>
      <c r="H10" s="339"/>
      <c r="I10" s="339"/>
      <c r="J10" s="340"/>
    </row>
    <row r="11" spans="1:11" x14ac:dyDescent="0.25">
      <c r="A11" s="341" t="s">
        <v>178</v>
      </c>
      <c r="B11" s="342"/>
      <c r="C11" s="342"/>
      <c r="D11" s="342"/>
      <c r="E11" s="342"/>
      <c r="F11" s="342"/>
      <c r="G11" s="342"/>
      <c r="H11" s="342"/>
      <c r="I11" s="342"/>
      <c r="J11" s="343"/>
    </row>
    <row r="12" spans="1:11" ht="21" customHeight="1" x14ac:dyDescent="0.25">
      <c r="A12" s="344" t="s">
        <v>179</v>
      </c>
      <c r="B12" s="345"/>
      <c r="C12" s="345"/>
      <c r="D12" s="345"/>
      <c r="E12" s="345"/>
      <c r="F12" s="345"/>
      <c r="G12" s="345"/>
      <c r="H12" s="345"/>
      <c r="I12" s="345"/>
      <c r="J12" s="346"/>
    </row>
    <row r="13" spans="1:11" ht="57.75" customHeight="1" x14ac:dyDescent="0.25">
      <c r="A13" s="118">
        <v>1</v>
      </c>
      <c r="B13" s="42" t="s">
        <v>53</v>
      </c>
      <c r="C13" s="118" t="s">
        <v>162</v>
      </c>
      <c r="D13" s="119"/>
      <c r="E13" s="120"/>
      <c r="F13" s="120"/>
      <c r="G13" s="120"/>
      <c r="H13" s="120"/>
      <c r="I13" s="121" t="s">
        <v>61</v>
      </c>
      <c r="J13" s="354" t="s">
        <v>127</v>
      </c>
    </row>
    <row r="14" spans="1:11" ht="42" customHeight="1" x14ac:dyDescent="0.25">
      <c r="A14" s="122">
        <v>2</v>
      </c>
      <c r="B14" s="43" t="s">
        <v>54</v>
      </c>
      <c r="C14" s="118" t="s">
        <v>162</v>
      </c>
      <c r="D14" s="123"/>
      <c r="E14" s="123"/>
      <c r="F14" s="123"/>
      <c r="G14" s="123"/>
      <c r="H14" s="123"/>
      <c r="I14" s="122" t="s">
        <v>61</v>
      </c>
      <c r="J14" s="355"/>
      <c r="K14" s="1"/>
    </row>
    <row r="15" spans="1:11" ht="48.75" customHeight="1" x14ac:dyDescent="0.25">
      <c r="A15" s="121">
        <v>3</v>
      </c>
      <c r="B15" s="42" t="s">
        <v>55</v>
      </c>
      <c r="C15" s="118" t="s">
        <v>162</v>
      </c>
      <c r="D15" s="120"/>
      <c r="E15" s="120"/>
      <c r="F15" s="120"/>
      <c r="G15" s="120"/>
      <c r="H15" s="124"/>
      <c r="I15" s="121" t="s">
        <v>61</v>
      </c>
      <c r="J15" s="355"/>
      <c r="K15" s="1"/>
    </row>
    <row r="16" spans="1:11" ht="48" customHeight="1" x14ac:dyDescent="0.25">
      <c r="A16" s="118">
        <v>4</v>
      </c>
      <c r="B16" s="42" t="s">
        <v>56</v>
      </c>
      <c r="C16" s="118" t="s">
        <v>162</v>
      </c>
      <c r="D16" s="124"/>
      <c r="E16" s="124"/>
      <c r="F16" s="124"/>
      <c r="G16" s="119"/>
      <c r="H16" s="124"/>
      <c r="I16" s="121" t="s">
        <v>61</v>
      </c>
      <c r="J16" s="355"/>
      <c r="K16" s="23"/>
    </row>
    <row r="17" spans="1:12" ht="15" customHeight="1" x14ac:dyDescent="0.25">
      <c r="A17" s="369">
        <v>5</v>
      </c>
      <c r="B17" s="366" t="s">
        <v>57</v>
      </c>
      <c r="C17" s="125" t="s">
        <v>26</v>
      </c>
      <c r="D17" s="126">
        <f t="shared" ref="D17:D23" si="0">SUM(E17:H17)</f>
        <v>2520</v>
      </c>
      <c r="E17" s="126">
        <v>0</v>
      </c>
      <c r="F17" s="126">
        <v>837.9</v>
      </c>
      <c r="G17" s="127">
        <v>44.1</v>
      </c>
      <c r="H17" s="128">
        <v>1638</v>
      </c>
      <c r="I17" s="354" t="s">
        <v>61</v>
      </c>
      <c r="J17" s="355"/>
      <c r="K17" s="23"/>
    </row>
    <row r="18" spans="1:12" ht="15" customHeight="1" x14ac:dyDescent="0.25">
      <c r="A18" s="370"/>
      <c r="B18" s="367"/>
      <c r="C18" s="125" t="s">
        <v>12</v>
      </c>
      <c r="D18" s="126">
        <f t="shared" si="0"/>
        <v>0</v>
      </c>
      <c r="E18" s="126">
        <v>0</v>
      </c>
      <c r="F18" s="126">
        <v>0</v>
      </c>
      <c r="G18" s="127">
        <v>0</v>
      </c>
      <c r="H18" s="128">
        <v>0</v>
      </c>
      <c r="I18" s="355"/>
      <c r="J18" s="355"/>
      <c r="K18" s="23"/>
    </row>
    <row r="19" spans="1:12" ht="15" customHeight="1" x14ac:dyDescent="0.25">
      <c r="A19" s="370"/>
      <c r="B19" s="367"/>
      <c r="C19" s="125" t="s">
        <v>13</v>
      </c>
      <c r="D19" s="126">
        <f t="shared" si="0"/>
        <v>0</v>
      </c>
      <c r="E19" s="120">
        <v>0</v>
      </c>
      <c r="F19" s="120">
        <v>0</v>
      </c>
      <c r="G19" s="129">
        <v>0</v>
      </c>
      <c r="H19" s="128">
        <v>0</v>
      </c>
      <c r="I19" s="355"/>
      <c r="J19" s="355"/>
      <c r="K19" s="23"/>
    </row>
    <row r="20" spans="1:12" ht="15" customHeight="1" x14ac:dyDescent="0.25">
      <c r="A20" s="370"/>
      <c r="B20" s="367"/>
      <c r="C20" s="125" t="s">
        <v>14</v>
      </c>
      <c r="D20" s="126">
        <f t="shared" si="0"/>
        <v>0</v>
      </c>
      <c r="E20" s="123">
        <v>0</v>
      </c>
      <c r="F20" s="120">
        <v>0</v>
      </c>
      <c r="G20" s="120">
        <v>0</v>
      </c>
      <c r="H20" s="128">
        <v>0</v>
      </c>
      <c r="I20" s="355"/>
      <c r="J20" s="355"/>
      <c r="K20" s="23"/>
    </row>
    <row r="21" spans="1:12" ht="15" customHeight="1" x14ac:dyDescent="0.25">
      <c r="A21" s="370"/>
      <c r="B21" s="367"/>
      <c r="C21" s="125" t="s">
        <v>15</v>
      </c>
      <c r="D21" s="126">
        <f t="shared" si="0"/>
        <v>3700.6559999999999</v>
      </c>
      <c r="E21" s="120">
        <v>0</v>
      </c>
      <c r="F21" s="130">
        <v>1105.7</v>
      </c>
      <c r="G21" s="130">
        <v>58.161999999999999</v>
      </c>
      <c r="H21" s="130">
        <v>2536.7939999999999</v>
      </c>
      <c r="I21" s="355"/>
      <c r="J21" s="355"/>
      <c r="K21" s="23"/>
    </row>
    <row r="22" spans="1:12" ht="15" customHeight="1" x14ac:dyDescent="0.25">
      <c r="A22" s="370"/>
      <c r="B22" s="367"/>
      <c r="C22" s="125" t="s">
        <v>16</v>
      </c>
      <c r="D22" s="128">
        <f t="shared" si="0"/>
        <v>0</v>
      </c>
      <c r="E22" s="128">
        <v>0</v>
      </c>
      <c r="F22" s="128">
        <v>0</v>
      </c>
      <c r="G22" s="128">
        <v>0</v>
      </c>
      <c r="H22" s="128">
        <v>0</v>
      </c>
      <c r="I22" s="355"/>
      <c r="J22" s="355"/>
      <c r="K22" s="23"/>
    </row>
    <row r="23" spans="1:12" ht="15" customHeight="1" x14ac:dyDescent="0.25">
      <c r="A23" s="370"/>
      <c r="B23" s="367"/>
      <c r="C23" s="131" t="s">
        <v>17</v>
      </c>
      <c r="D23" s="132">
        <f t="shared" si="0"/>
        <v>1395.8779999999999</v>
      </c>
      <c r="E23" s="132">
        <v>0</v>
      </c>
      <c r="F23" s="132">
        <v>1206.0999999999999</v>
      </c>
      <c r="G23" s="132">
        <v>189.77799999999999</v>
      </c>
      <c r="H23" s="132">
        <v>0</v>
      </c>
      <c r="I23" s="355"/>
      <c r="J23" s="355"/>
      <c r="K23" s="23"/>
    </row>
    <row r="24" spans="1:12" ht="15" customHeight="1" x14ac:dyDescent="0.25">
      <c r="A24" s="370"/>
      <c r="B24" s="367"/>
      <c r="C24" s="131" t="s">
        <v>18</v>
      </c>
      <c r="D24" s="132">
        <f>F24+G24+H24+E24</f>
        <v>3257.0499999999997</v>
      </c>
      <c r="E24" s="132">
        <v>0</v>
      </c>
      <c r="F24" s="132">
        <v>2833.6329999999998</v>
      </c>
      <c r="G24" s="132">
        <v>423.41699999999997</v>
      </c>
      <c r="H24" s="132">
        <v>0</v>
      </c>
      <c r="I24" s="355"/>
      <c r="J24" s="355"/>
      <c r="K24" s="23"/>
    </row>
    <row r="25" spans="1:12" ht="15.75" x14ac:dyDescent="0.25">
      <c r="A25" s="370"/>
      <c r="B25" s="367"/>
      <c r="C25" s="131" t="s">
        <v>104</v>
      </c>
      <c r="D25" s="132">
        <f>F25+G25+H25+E25</f>
        <v>2149.91</v>
      </c>
      <c r="E25" s="132">
        <v>0</v>
      </c>
      <c r="F25" s="132">
        <v>1870.422</v>
      </c>
      <c r="G25" s="132">
        <v>279.488</v>
      </c>
      <c r="H25" s="132">
        <v>0</v>
      </c>
      <c r="I25" s="355"/>
      <c r="J25" s="355"/>
      <c r="K25" s="23"/>
    </row>
    <row r="26" spans="1:12" ht="15.75" x14ac:dyDescent="0.25">
      <c r="A26" s="370"/>
      <c r="B26" s="367"/>
      <c r="C26" s="131" t="s">
        <v>144</v>
      </c>
      <c r="D26" s="132">
        <f>F26+G26+H26+E26</f>
        <v>0</v>
      </c>
      <c r="E26" s="132">
        <v>0</v>
      </c>
      <c r="F26" s="132">
        <v>0</v>
      </c>
      <c r="G26" s="132">
        <v>0</v>
      </c>
      <c r="H26" s="132">
        <v>0</v>
      </c>
      <c r="I26" s="355"/>
      <c r="J26" s="355"/>
      <c r="K26" s="23"/>
    </row>
    <row r="27" spans="1:12" ht="15.75" x14ac:dyDescent="0.25">
      <c r="A27" s="371"/>
      <c r="B27" s="368"/>
      <c r="C27" s="131" t="s">
        <v>157</v>
      </c>
      <c r="D27" s="132">
        <f t="shared" ref="D27" si="1">F27+G27+H27+E27</f>
        <v>0</v>
      </c>
      <c r="E27" s="132">
        <v>0</v>
      </c>
      <c r="F27" s="132">
        <v>0</v>
      </c>
      <c r="G27" s="132">
        <v>0</v>
      </c>
      <c r="H27" s="132">
        <v>0</v>
      </c>
      <c r="I27" s="355"/>
      <c r="J27" s="355"/>
      <c r="K27" s="23"/>
    </row>
    <row r="28" spans="1:12" ht="15.75" x14ac:dyDescent="0.25">
      <c r="A28" s="133"/>
      <c r="B28" s="44" t="s">
        <v>58</v>
      </c>
      <c r="C28" s="134" t="s">
        <v>162</v>
      </c>
      <c r="D28" s="135">
        <f>G28+H28+F28+E28</f>
        <v>13023.493999999999</v>
      </c>
      <c r="E28" s="135">
        <f>E17+E18+E19+E20+E21+E22+E23+E24+E25+E26+E27</f>
        <v>0</v>
      </c>
      <c r="F28" s="135">
        <f>F17+F18+F19+F20+F21+F22+F23+F24+F25+F26+F27</f>
        <v>7853.7549999999992</v>
      </c>
      <c r="G28" s="135">
        <f>G17+G18++G19+G20+G21+G22+G23+G24+G25+G26+G27</f>
        <v>994.94499999999994</v>
      </c>
      <c r="H28" s="135">
        <f>H17+H18++H19+H20+H21+H22+H23+H24+H25+H26+H27</f>
        <v>4174.7939999999999</v>
      </c>
      <c r="I28" s="356"/>
      <c r="J28" s="356"/>
      <c r="K28" s="23"/>
      <c r="L28" s="50"/>
    </row>
    <row r="29" spans="1:12" ht="28.5" customHeight="1" x14ac:dyDescent="0.25">
      <c r="A29" s="381">
        <v>6</v>
      </c>
      <c r="B29" s="366" t="s">
        <v>59</v>
      </c>
      <c r="C29" s="118" t="s">
        <v>162</v>
      </c>
      <c r="D29" s="360">
        <v>0</v>
      </c>
      <c r="E29" s="378">
        <v>0</v>
      </c>
      <c r="F29" s="378">
        <v>0</v>
      </c>
      <c r="G29" s="378">
        <v>0</v>
      </c>
      <c r="H29" s="360">
        <v>0</v>
      </c>
      <c r="I29" s="363" t="s">
        <v>139</v>
      </c>
      <c r="J29" s="354"/>
      <c r="K29" s="23"/>
      <c r="L29" s="50"/>
    </row>
    <row r="30" spans="1:12" ht="31.5" customHeight="1" x14ac:dyDescent="0.25">
      <c r="A30" s="382"/>
      <c r="B30" s="367"/>
      <c r="C30" s="118" t="s">
        <v>162</v>
      </c>
      <c r="D30" s="361"/>
      <c r="E30" s="379"/>
      <c r="F30" s="379"/>
      <c r="G30" s="379"/>
      <c r="H30" s="361"/>
      <c r="I30" s="364"/>
      <c r="J30" s="355"/>
      <c r="K30" s="23"/>
      <c r="L30" s="49"/>
    </row>
    <row r="31" spans="1:12" ht="29.25" customHeight="1" x14ac:dyDescent="0.25">
      <c r="A31" s="383"/>
      <c r="B31" s="368"/>
      <c r="C31" s="118" t="s">
        <v>162</v>
      </c>
      <c r="D31" s="362"/>
      <c r="E31" s="380"/>
      <c r="F31" s="380"/>
      <c r="G31" s="380"/>
      <c r="H31" s="362"/>
      <c r="I31" s="365"/>
      <c r="J31" s="355"/>
      <c r="K31" s="23"/>
    </row>
    <row r="32" spans="1:12" ht="41.25" customHeight="1" x14ac:dyDescent="0.25">
      <c r="A32" s="121">
        <v>7</v>
      </c>
      <c r="B32" s="42" t="s">
        <v>60</v>
      </c>
      <c r="C32" s="118" t="s">
        <v>162</v>
      </c>
      <c r="D32" s="136">
        <v>0</v>
      </c>
      <c r="E32" s="136">
        <v>0</v>
      </c>
      <c r="F32" s="136">
        <v>0</v>
      </c>
      <c r="G32" s="136">
        <v>0</v>
      </c>
      <c r="H32" s="92">
        <v>0</v>
      </c>
      <c r="I32" s="215" t="s">
        <v>61</v>
      </c>
      <c r="J32" s="137"/>
      <c r="K32" s="23"/>
    </row>
    <row r="33" spans="1:10" ht="27" customHeight="1" x14ac:dyDescent="0.25">
      <c r="A33" s="138"/>
      <c r="B33" s="214" t="s">
        <v>10</v>
      </c>
      <c r="C33" s="213" t="s">
        <v>162</v>
      </c>
      <c r="D33" s="105">
        <f>F33+G33+H33</f>
        <v>13023.493999999999</v>
      </c>
      <c r="E33" s="104">
        <f t="shared" ref="E33:G33" si="2">SUM(E34:E43)</f>
        <v>0</v>
      </c>
      <c r="F33" s="104">
        <f t="shared" si="2"/>
        <v>7853.7549999999992</v>
      </c>
      <c r="G33" s="104">
        <f t="shared" si="2"/>
        <v>994.94499999999994</v>
      </c>
      <c r="H33" s="104">
        <f>SUM(H34:H43)</f>
        <v>4174.7939999999999</v>
      </c>
      <c r="I33" s="372"/>
      <c r="J33" s="357"/>
    </row>
    <row r="34" spans="1:10" x14ac:dyDescent="0.25">
      <c r="A34" s="357"/>
      <c r="B34" s="375" t="s">
        <v>146</v>
      </c>
      <c r="C34" s="125" t="s">
        <v>26</v>
      </c>
      <c r="D34" s="139">
        <f t="shared" ref="D34:D38" si="3">E34+F34+G34+H34</f>
        <v>2520</v>
      </c>
      <c r="E34" s="140">
        <f t="shared" ref="E34:H40" si="4">E17</f>
        <v>0</v>
      </c>
      <c r="F34" s="140">
        <f t="shared" si="4"/>
        <v>837.9</v>
      </c>
      <c r="G34" s="140">
        <f t="shared" si="4"/>
        <v>44.1</v>
      </c>
      <c r="H34" s="140">
        <f t="shared" si="4"/>
        <v>1638</v>
      </c>
      <c r="I34" s="373"/>
      <c r="J34" s="358"/>
    </row>
    <row r="35" spans="1:10" x14ac:dyDescent="0.25">
      <c r="A35" s="358"/>
      <c r="B35" s="376"/>
      <c r="C35" s="125" t="s">
        <v>12</v>
      </c>
      <c r="D35" s="139">
        <f t="shared" si="3"/>
        <v>0</v>
      </c>
      <c r="E35" s="140">
        <f t="shared" si="4"/>
        <v>0</v>
      </c>
      <c r="F35" s="140">
        <f t="shared" si="4"/>
        <v>0</v>
      </c>
      <c r="G35" s="140">
        <f t="shared" si="4"/>
        <v>0</v>
      </c>
      <c r="H35" s="140">
        <f t="shared" si="4"/>
        <v>0</v>
      </c>
      <c r="I35" s="373"/>
      <c r="J35" s="358"/>
    </row>
    <row r="36" spans="1:10" x14ac:dyDescent="0.25">
      <c r="A36" s="358"/>
      <c r="B36" s="376"/>
      <c r="C36" s="125" t="s">
        <v>13</v>
      </c>
      <c r="D36" s="139">
        <f t="shared" si="3"/>
        <v>0</v>
      </c>
      <c r="E36" s="140">
        <f t="shared" si="4"/>
        <v>0</v>
      </c>
      <c r="F36" s="140">
        <f t="shared" si="4"/>
        <v>0</v>
      </c>
      <c r="G36" s="140">
        <f t="shared" si="4"/>
        <v>0</v>
      </c>
      <c r="H36" s="140">
        <f t="shared" si="4"/>
        <v>0</v>
      </c>
      <c r="I36" s="373"/>
      <c r="J36" s="358"/>
    </row>
    <row r="37" spans="1:10" x14ac:dyDescent="0.25">
      <c r="A37" s="358"/>
      <c r="B37" s="376"/>
      <c r="C37" s="125" t="s">
        <v>14</v>
      </c>
      <c r="D37" s="139">
        <f t="shared" si="3"/>
        <v>0</v>
      </c>
      <c r="E37" s="140">
        <f t="shared" si="4"/>
        <v>0</v>
      </c>
      <c r="F37" s="140">
        <f t="shared" si="4"/>
        <v>0</v>
      </c>
      <c r="G37" s="140">
        <f t="shared" si="4"/>
        <v>0</v>
      </c>
      <c r="H37" s="140">
        <f t="shared" si="4"/>
        <v>0</v>
      </c>
      <c r="I37" s="373"/>
      <c r="J37" s="358"/>
    </row>
    <row r="38" spans="1:10" x14ac:dyDescent="0.25">
      <c r="A38" s="358"/>
      <c r="B38" s="376"/>
      <c r="C38" s="125" t="s">
        <v>15</v>
      </c>
      <c r="D38" s="139">
        <f t="shared" si="3"/>
        <v>3700.6559999999999</v>
      </c>
      <c r="E38" s="140">
        <f t="shared" si="4"/>
        <v>0</v>
      </c>
      <c r="F38" s="140">
        <f t="shared" si="4"/>
        <v>1105.7</v>
      </c>
      <c r="G38" s="140">
        <f t="shared" si="4"/>
        <v>58.161999999999999</v>
      </c>
      <c r="H38" s="140">
        <f t="shared" si="4"/>
        <v>2536.7939999999999</v>
      </c>
      <c r="I38" s="373"/>
      <c r="J38" s="358"/>
    </row>
    <row r="39" spans="1:10" x14ac:dyDescent="0.25">
      <c r="A39" s="358"/>
      <c r="B39" s="376"/>
      <c r="C39" s="125" t="s">
        <v>16</v>
      </c>
      <c r="D39" s="140">
        <v>0</v>
      </c>
      <c r="E39" s="140">
        <f t="shared" si="4"/>
        <v>0</v>
      </c>
      <c r="F39" s="140">
        <f t="shared" si="4"/>
        <v>0</v>
      </c>
      <c r="G39" s="140">
        <f t="shared" si="4"/>
        <v>0</v>
      </c>
      <c r="H39" s="140">
        <f t="shared" si="4"/>
        <v>0</v>
      </c>
      <c r="I39" s="373"/>
      <c r="J39" s="358"/>
    </row>
    <row r="40" spans="1:10" x14ac:dyDescent="0.25">
      <c r="A40" s="358"/>
      <c r="B40" s="376"/>
      <c r="C40" s="125" t="s">
        <v>17</v>
      </c>
      <c r="D40" s="140">
        <f>E40+F40+G40+H40</f>
        <v>1395.8779999999999</v>
      </c>
      <c r="E40" s="140">
        <f t="shared" si="4"/>
        <v>0</v>
      </c>
      <c r="F40" s="140">
        <f t="shared" si="4"/>
        <v>1206.0999999999999</v>
      </c>
      <c r="G40" s="140">
        <f t="shared" si="4"/>
        <v>189.77799999999999</v>
      </c>
      <c r="H40" s="140">
        <f t="shared" si="4"/>
        <v>0</v>
      </c>
      <c r="I40" s="373"/>
      <c r="J40" s="358"/>
    </row>
    <row r="41" spans="1:10" x14ac:dyDescent="0.25">
      <c r="A41" s="358"/>
      <c r="B41" s="376"/>
      <c r="C41" s="141" t="s">
        <v>18</v>
      </c>
      <c r="D41" s="140">
        <f>E41+F41+G41+H41</f>
        <v>3257.0499999999997</v>
      </c>
      <c r="E41" s="140">
        <f>E25</f>
        <v>0</v>
      </c>
      <c r="F41" s="140">
        <f t="shared" ref="F41:H44" si="5">F24</f>
        <v>2833.6329999999998</v>
      </c>
      <c r="G41" s="140">
        <f t="shared" si="5"/>
        <v>423.41699999999997</v>
      </c>
      <c r="H41" s="140">
        <f t="shared" si="5"/>
        <v>0</v>
      </c>
      <c r="I41" s="373"/>
      <c r="J41" s="358"/>
    </row>
    <row r="42" spans="1:10" ht="15.75" customHeight="1" x14ac:dyDescent="0.25">
      <c r="A42" s="358"/>
      <c r="B42" s="376"/>
      <c r="C42" s="141" t="s">
        <v>104</v>
      </c>
      <c r="D42" s="140">
        <f>E42+F42+G42+H42</f>
        <v>2149.91</v>
      </c>
      <c r="E42" s="140">
        <f>E25</f>
        <v>0</v>
      </c>
      <c r="F42" s="140">
        <f t="shared" si="5"/>
        <v>1870.422</v>
      </c>
      <c r="G42" s="140">
        <f t="shared" si="5"/>
        <v>279.488</v>
      </c>
      <c r="H42" s="140">
        <f t="shared" si="5"/>
        <v>0</v>
      </c>
      <c r="I42" s="373"/>
      <c r="J42" s="358"/>
    </row>
    <row r="43" spans="1:10" ht="15.75" customHeight="1" x14ac:dyDescent="0.25">
      <c r="A43" s="358"/>
      <c r="B43" s="376"/>
      <c r="C43" s="141" t="s">
        <v>144</v>
      </c>
      <c r="D43" s="140">
        <f>E43+F43+G43+H43</f>
        <v>0</v>
      </c>
      <c r="E43" s="140">
        <f>E26</f>
        <v>0</v>
      </c>
      <c r="F43" s="140">
        <f t="shared" si="5"/>
        <v>0</v>
      </c>
      <c r="G43" s="140">
        <f t="shared" si="5"/>
        <v>0</v>
      </c>
      <c r="H43" s="140">
        <f t="shared" si="5"/>
        <v>0</v>
      </c>
      <c r="I43" s="374"/>
      <c r="J43" s="359"/>
    </row>
    <row r="44" spans="1:10" ht="15.75" customHeight="1" x14ac:dyDescent="0.25">
      <c r="A44" s="359"/>
      <c r="B44" s="377"/>
      <c r="C44" s="141" t="s">
        <v>157</v>
      </c>
      <c r="D44" s="140">
        <f>E44+F44+G44+H44</f>
        <v>0</v>
      </c>
      <c r="E44" s="140">
        <f>E27</f>
        <v>0</v>
      </c>
      <c r="F44" s="140">
        <f t="shared" si="5"/>
        <v>0</v>
      </c>
      <c r="G44" s="140">
        <f t="shared" si="5"/>
        <v>0</v>
      </c>
      <c r="H44" s="140">
        <f t="shared" si="5"/>
        <v>0</v>
      </c>
      <c r="I44" s="142"/>
      <c r="J44" s="142"/>
    </row>
    <row r="45" spans="1:10" ht="15.75" customHeight="1" x14ac:dyDescent="0.25">
      <c r="A45" s="53"/>
      <c r="B45" s="54"/>
      <c r="C45" s="16"/>
      <c r="D45" s="55"/>
      <c r="E45" s="55"/>
      <c r="F45" s="55"/>
      <c r="G45" s="55"/>
      <c r="H45" s="55"/>
      <c r="I45" s="56"/>
      <c r="J45" s="56"/>
    </row>
    <row r="46" spans="1:10" x14ac:dyDescent="0.25">
      <c r="A46" s="1"/>
      <c r="B46" s="9" t="s">
        <v>141</v>
      </c>
      <c r="C46" s="1"/>
      <c r="D46" s="1"/>
      <c r="E46" s="1"/>
      <c r="F46" s="1"/>
      <c r="G46" s="1"/>
      <c r="H46" s="1"/>
      <c r="I46" s="1"/>
      <c r="J46" s="1"/>
    </row>
  </sheetData>
  <mergeCells count="33">
    <mergeCell ref="A34:A44"/>
    <mergeCell ref="B17:B27"/>
    <mergeCell ref="A17:A27"/>
    <mergeCell ref="I17:I28"/>
    <mergeCell ref="I33:I43"/>
    <mergeCell ref="B34:B44"/>
    <mergeCell ref="F29:F31"/>
    <mergeCell ref="A29:A31"/>
    <mergeCell ref="B29:B31"/>
    <mergeCell ref="E29:E31"/>
    <mergeCell ref="D29:D31"/>
    <mergeCell ref="G29:G31"/>
    <mergeCell ref="J13:J28"/>
    <mergeCell ref="J33:J43"/>
    <mergeCell ref="H29:H31"/>
    <mergeCell ref="I29:I31"/>
    <mergeCell ref="J29:J31"/>
    <mergeCell ref="G2:J2"/>
    <mergeCell ref="G3:J3"/>
    <mergeCell ref="G4:J4"/>
    <mergeCell ref="A6:A8"/>
    <mergeCell ref="B6:B8"/>
    <mergeCell ref="C6:C8"/>
    <mergeCell ref="D6:D8"/>
    <mergeCell ref="A5:J5"/>
    <mergeCell ref="J6:J8"/>
    <mergeCell ref="H7:H8"/>
    <mergeCell ref="A10:J10"/>
    <mergeCell ref="A11:J11"/>
    <mergeCell ref="A12:J12"/>
    <mergeCell ref="F7:G7"/>
    <mergeCell ref="I6:I8"/>
    <mergeCell ref="E6:H6"/>
  </mergeCells>
  <pageMargins left="0.62992125984251968" right="0.23622047244094491" top="0.74803149606299213" bottom="0.74803149606299213" header="0.31496062992125984" footer="0.31496062992125984"/>
  <pageSetup paperSize="9" scale="52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workbookViewId="0">
      <selection activeCell="E51" sqref="E51"/>
    </sheetView>
  </sheetViews>
  <sheetFormatPr defaultRowHeight="15" x14ac:dyDescent="0.25"/>
  <cols>
    <col min="1" max="1" width="9.28515625" bestFit="1" customWidth="1"/>
    <col min="2" max="2" width="29.7109375" customWidth="1"/>
    <col min="3" max="3" width="10.85546875" customWidth="1"/>
    <col min="4" max="4" width="11.42578125" customWidth="1"/>
    <col min="5" max="5" width="11.5703125" customWidth="1"/>
    <col min="6" max="6" width="10.140625" bestFit="1" customWidth="1"/>
    <col min="7" max="7" width="10.7109375" customWidth="1"/>
    <col min="8" max="8" width="10.28515625" customWidth="1"/>
    <col min="9" max="9" width="13.5703125" customWidth="1"/>
    <col min="10" max="10" width="18" customWidth="1"/>
  </cols>
  <sheetData>
    <row r="1" spans="1:10" ht="56.25" customHeight="1" x14ac:dyDescent="0.25">
      <c r="A1" s="9"/>
      <c r="B1" s="9"/>
      <c r="C1" s="9"/>
      <c r="D1" s="9"/>
      <c r="E1" s="9"/>
      <c r="F1" s="384" t="s">
        <v>151</v>
      </c>
      <c r="G1" s="384"/>
      <c r="H1" s="384"/>
      <c r="I1" s="384"/>
      <c r="J1" s="385"/>
    </row>
    <row r="2" spans="1:10" ht="13.5" customHeight="1" x14ac:dyDescent="0.25">
      <c r="A2" s="9"/>
      <c r="B2" s="9"/>
      <c r="C2" s="9"/>
      <c r="D2" s="9"/>
      <c r="E2" s="9"/>
      <c r="F2" s="9"/>
      <c r="G2" s="391"/>
      <c r="H2" s="391"/>
      <c r="I2" s="391"/>
      <c r="J2" s="391"/>
    </row>
    <row r="3" spans="1:10" ht="54.75" customHeight="1" x14ac:dyDescent="0.25">
      <c r="A3" s="392" t="s">
        <v>152</v>
      </c>
      <c r="B3" s="392"/>
      <c r="C3" s="392"/>
      <c r="D3" s="392"/>
      <c r="E3" s="392"/>
      <c r="F3" s="392"/>
      <c r="G3" s="392"/>
      <c r="H3" s="392"/>
      <c r="I3" s="392"/>
      <c r="J3" s="393"/>
    </row>
    <row r="4" spans="1:10" x14ac:dyDescent="0.25">
      <c r="A4" s="394" t="s">
        <v>48</v>
      </c>
      <c r="B4" s="397" t="s">
        <v>21</v>
      </c>
      <c r="C4" s="397" t="s">
        <v>22</v>
      </c>
      <c r="D4" s="397" t="s">
        <v>49</v>
      </c>
      <c r="E4" s="400" t="s">
        <v>1</v>
      </c>
      <c r="F4" s="401"/>
      <c r="G4" s="401"/>
      <c r="H4" s="402"/>
      <c r="I4" s="397" t="s">
        <v>50</v>
      </c>
      <c r="J4" s="403" t="s">
        <v>11</v>
      </c>
    </row>
    <row r="5" spans="1:10" x14ac:dyDescent="0.25">
      <c r="A5" s="395"/>
      <c r="B5" s="398"/>
      <c r="C5" s="398"/>
      <c r="D5" s="398"/>
      <c r="E5" s="67" t="s">
        <v>3</v>
      </c>
      <c r="F5" s="399" t="s">
        <v>4</v>
      </c>
      <c r="G5" s="406"/>
      <c r="H5" s="398" t="s">
        <v>2</v>
      </c>
      <c r="I5" s="398"/>
      <c r="J5" s="404"/>
    </row>
    <row r="6" spans="1:10" ht="76.5" x14ac:dyDescent="0.25">
      <c r="A6" s="396"/>
      <c r="B6" s="399"/>
      <c r="C6" s="399"/>
      <c r="D6" s="399"/>
      <c r="E6" s="68"/>
      <c r="F6" s="69" t="s">
        <v>51</v>
      </c>
      <c r="G6" s="66" t="s">
        <v>5</v>
      </c>
      <c r="H6" s="399"/>
      <c r="I6" s="399"/>
      <c r="J6" s="405"/>
    </row>
    <row r="7" spans="1:10" x14ac:dyDescent="0.25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31">
        <v>10</v>
      </c>
    </row>
    <row r="8" spans="1:10" x14ac:dyDescent="0.25">
      <c r="A8" s="341" t="s">
        <v>128</v>
      </c>
      <c r="B8" s="342"/>
      <c r="C8" s="342"/>
      <c r="D8" s="342"/>
      <c r="E8" s="342"/>
      <c r="F8" s="342"/>
      <c r="G8" s="342"/>
      <c r="H8" s="342"/>
      <c r="I8" s="342"/>
      <c r="J8" s="343"/>
    </row>
    <row r="9" spans="1:10" ht="51.75" customHeight="1" x14ac:dyDescent="0.25">
      <c r="A9" s="344" t="s">
        <v>180</v>
      </c>
      <c r="B9" s="345"/>
      <c r="C9" s="345"/>
      <c r="D9" s="345"/>
      <c r="E9" s="345"/>
      <c r="F9" s="345"/>
      <c r="G9" s="345"/>
      <c r="H9" s="345"/>
      <c r="I9" s="345"/>
      <c r="J9" s="346"/>
    </row>
    <row r="10" spans="1:10" ht="54.75" customHeight="1" x14ac:dyDescent="0.25">
      <c r="A10" s="344" t="s">
        <v>181</v>
      </c>
      <c r="B10" s="345"/>
      <c r="C10" s="345"/>
      <c r="D10" s="345"/>
      <c r="E10" s="345"/>
      <c r="F10" s="345"/>
      <c r="G10" s="345"/>
      <c r="H10" s="345"/>
      <c r="I10" s="345"/>
      <c r="J10" s="346"/>
    </row>
    <row r="11" spans="1:10" ht="81" x14ac:dyDescent="0.25">
      <c r="A11" s="133">
        <v>1</v>
      </c>
      <c r="B11" s="143" t="s">
        <v>129</v>
      </c>
      <c r="C11" s="144"/>
      <c r="D11" s="145"/>
      <c r="E11" s="145"/>
      <c r="F11" s="146"/>
      <c r="G11" s="146"/>
      <c r="H11" s="146"/>
      <c r="I11" s="147" t="s">
        <v>61</v>
      </c>
      <c r="J11" s="386" t="s">
        <v>167</v>
      </c>
    </row>
    <row r="12" spans="1:10" ht="54" customHeight="1" x14ac:dyDescent="0.25">
      <c r="A12" s="147">
        <v>2</v>
      </c>
      <c r="B12" s="143" t="s">
        <v>130</v>
      </c>
      <c r="C12" s="144"/>
      <c r="D12" s="145"/>
      <c r="E12" s="145"/>
      <c r="F12" s="146"/>
      <c r="G12" s="146"/>
      <c r="H12" s="146"/>
      <c r="I12" s="147" t="s">
        <v>61</v>
      </c>
      <c r="J12" s="386"/>
    </row>
    <row r="13" spans="1:10" ht="50.25" customHeight="1" x14ac:dyDescent="0.25">
      <c r="A13" s="147">
        <v>3</v>
      </c>
      <c r="B13" s="143" t="s">
        <v>131</v>
      </c>
      <c r="C13" s="144"/>
      <c r="D13" s="145"/>
      <c r="E13" s="145"/>
      <c r="F13" s="146"/>
      <c r="G13" s="146"/>
      <c r="H13" s="146"/>
      <c r="I13" s="147" t="s">
        <v>61</v>
      </c>
      <c r="J13" s="386"/>
    </row>
    <row r="14" spans="1:10" ht="15" customHeight="1" x14ac:dyDescent="0.25">
      <c r="A14" s="369">
        <v>4</v>
      </c>
      <c r="B14" s="366" t="s">
        <v>132</v>
      </c>
      <c r="C14" s="133" t="s">
        <v>26</v>
      </c>
      <c r="D14" s="145">
        <f t="shared" ref="D14:D23" si="0">SUM(E14:H14)</f>
        <v>1182.96</v>
      </c>
      <c r="E14" s="145">
        <v>1182.96</v>
      </c>
      <c r="F14" s="146">
        <v>0</v>
      </c>
      <c r="G14" s="148">
        <v>0</v>
      </c>
      <c r="H14" s="149">
        <v>0</v>
      </c>
      <c r="I14" s="381" t="s">
        <v>61</v>
      </c>
      <c r="J14" s="386"/>
    </row>
    <row r="15" spans="1:10" x14ac:dyDescent="0.25">
      <c r="A15" s="370"/>
      <c r="B15" s="367"/>
      <c r="C15" s="133" t="s">
        <v>12</v>
      </c>
      <c r="D15" s="145">
        <f t="shared" si="0"/>
        <v>0</v>
      </c>
      <c r="E15" s="145">
        <v>0</v>
      </c>
      <c r="F15" s="146">
        <v>0</v>
      </c>
      <c r="G15" s="148">
        <v>0</v>
      </c>
      <c r="H15" s="149">
        <v>0</v>
      </c>
      <c r="I15" s="382"/>
      <c r="J15" s="386"/>
    </row>
    <row r="16" spans="1:10" x14ac:dyDescent="0.25">
      <c r="A16" s="370"/>
      <c r="B16" s="367"/>
      <c r="C16" s="133" t="s">
        <v>13</v>
      </c>
      <c r="D16" s="145">
        <f t="shared" si="0"/>
        <v>0</v>
      </c>
      <c r="E16" s="145">
        <v>0</v>
      </c>
      <c r="F16" s="146">
        <v>0</v>
      </c>
      <c r="G16" s="148">
        <v>0</v>
      </c>
      <c r="H16" s="146">
        <v>0</v>
      </c>
      <c r="I16" s="382"/>
      <c r="J16" s="386"/>
    </row>
    <row r="17" spans="1:10" x14ac:dyDescent="0.25">
      <c r="A17" s="370"/>
      <c r="B17" s="367"/>
      <c r="C17" s="133" t="s">
        <v>14</v>
      </c>
      <c r="D17" s="145">
        <f t="shared" si="0"/>
        <v>0</v>
      </c>
      <c r="E17" s="145">
        <v>0</v>
      </c>
      <c r="F17" s="146">
        <v>0</v>
      </c>
      <c r="G17" s="146">
        <v>0</v>
      </c>
      <c r="H17" s="146">
        <v>0</v>
      </c>
      <c r="I17" s="382"/>
      <c r="J17" s="386"/>
    </row>
    <row r="18" spans="1:10" x14ac:dyDescent="0.25">
      <c r="A18" s="370"/>
      <c r="B18" s="367"/>
      <c r="C18" s="133" t="s">
        <v>15</v>
      </c>
      <c r="D18" s="145">
        <f>SUM(F18:H18)</f>
        <v>1050</v>
      </c>
      <c r="E18" s="150">
        <v>0</v>
      </c>
      <c r="F18" s="145">
        <v>566.5</v>
      </c>
      <c r="G18" s="146">
        <v>0</v>
      </c>
      <c r="H18" s="146">
        <v>483.5</v>
      </c>
      <c r="I18" s="382"/>
      <c r="J18" s="386"/>
    </row>
    <row r="19" spans="1:10" x14ac:dyDescent="0.25">
      <c r="A19" s="370"/>
      <c r="B19" s="367"/>
      <c r="C19" s="133" t="s">
        <v>16</v>
      </c>
      <c r="D19" s="145">
        <f t="shared" si="0"/>
        <v>0</v>
      </c>
      <c r="E19" s="145">
        <v>0</v>
      </c>
      <c r="F19" s="146">
        <v>0</v>
      </c>
      <c r="G19" s="146">
        <v>0</v>
      </c>
      <c r="H19" s="146">
        <v>0</v>
      </c>
      <c r="I19" s="382"/>
      <c r="J19" s="386"/>
    </row>
    <row r="20" spans="1:10" x14ac:dyDescent="0.25">
      <c r="A20" s="370"/>
      <c r="B20" s="367"/>
      <c r="C20" s="133" t="s">
        <v>17</v>
      </c>
      <c r="D20" s="145">
        <v>0</v>
      </c>
      <c r="E20" s="145">
        <v>0</v>
      </c>
      <c r="F20" s="146">
        <v>0</v>
      </c>
      <c r="G20" s="146">
        <v>0</v>
      </c>
      <c r="H20" s="146">
        <v>0</v>
      </c>
      <c r="I20" s="382"/>
      <c r="J20" s="386"/>
    </row>
    <row r="21" spans="1:10" x14ac:dyDescent="0.25">
      <c r="A21" s="370"/>
      <c r="B21" s="367"/>
      <c r="C21" s="133" t="s">
        <v>18</v>
      </c>
      <c r="D21" s="145">
        <f t="shared" si="0"/>
        <v>0</v>
      </c>
      <c r="E21" s="145">
        <v>0</v>
      </c>
      <c r="F21" s="146">
        <v>0</v>
      </c>
      <c r="G21" s="146">
        <v>0</v>
      </c>
      <c r="H21" s="146">
        <v>0</v>
      </c>
      <c r="I21" s="382"/>
      <c r="J21" s="386"/>
    </row>
    <row r="22" spans="1:10" x14ac:dyDescent="0.25">
      <c r="A22" s="370"/>
      <c r="B22" s="367"/>
      <c r="C22" s="133" t="s">
        <v>104</v>
      </c>
      <c r="D22" s="145">
        <f t="shared" si="0"/>
        <v>0</v>
      </c>
      <c r="E22" s="145">
        <v>0</v>
      </c>
      <c r="F22" s="146">
        <v>0</v>
      </c>
      <c r="G22" s="146">
        <v>0</v>
      </c>
      <c r="H22" s="146">
        <v>0</v>
      </c>
      <c r="I22" s="382"/>
      <c r="J22" s="386"/>
    </row>
    <row r="23" spans="1:10" x14ac:dyDescent="0.25">
      <c r="A23" s="371"/>
      <c r="B23" s="368"/>
      <c r="C23" s="133" t="s">
        <v>144</v>
      </c>
      <c r="D23" s="145">
        <f t="shared" si="0"/>
        <v>1152.0999999999999</v>
      </c>
      <c r="E23" s="145">
        <v>0</v>
      </c>
      <c r="F23" s="146">
        <v>1152.0999999999999</v>
      </c>
      <c r="G23" s="146">
        <v>0</v>
      </c>
      <c r="H23" s="146">
        <v>0</v>
      </c>
      <c r="I23" s="383"/>
      <c r="J23" s="386"/>
    </row>
    <row r="24" spans="1:10" x14ac:dyDescent="0.25">
      <c r="A24" s="151"/>
      <c r="B24" s="65"/>
      <c r="C24" s="133" t="s">
        <v>157</v>
      </c>
      <c r="D24" s="145">
        <f t="shared" ref="D24" si="1">SUM(E24:H24)</f>
        <v>0</v>
      </c>
      <c r="E24" s="145">
        <v>0</v>
      </c>
      <c r="F24" s="146">
        <v>0</v>
      </c>
      <c r="G24" s="146">
        <v>0</v>
      </c>
      <c r="H24" s="146">
        <v>0</v>
      </c>
      <c r="I24" s="65"/>
      <c r="J24" s="386"/>
    </row>
    <row r="25" spans="1:10" x14ac:dyDescent="0.25">
      <c r="A25" s="387">
        <v>5</v>
      </c>
      <c r="B25" s="388" t="s">
        <v>133</v>
      </c>
      <c r="C25" s="387" t="s">
        <v>164</v>
      </c>
      <c r="D25" s="390"/>
      <c r="E25" s="390"/>
      <c r="F25" s="407"/>
      <c r="G25" s="407"/>
      <c r="H25" s="407"/>
      <c r="I25" s="387" t="s">
        <v>61</v>
      </c>
      <c r="J25" s="386"/>
    </row>
    <row r="26" spans="1:10" x14ac:dyDescent="0.25">
      <c r="A26" s="387"/>
      <c r="B26" s="388"/>
      <c r="C26" s="389"/>
      <c r="D26" s="390"/>
      <c r="E26" s="390"/>
      <c r="F26" s="407"/>
      <c r="G26" s="407"/>
      <c r="H26" s="407"/>
      <c r="I26" s="387"/>
      <c r="J26" s="386"/>
    </row>
    <row r="27" spans="1:10" ht="28.5" customHeight="1" x14ac:dyDescent="0.25">
      <c r="A27" s="387"/>
      <c r="B27" s="388"/>
      <c r="C27" s="389"/>
      <c r="D27" s="390"/>
      <c r="E27" s="390"/>
      <c r="F27" s="407"/>
      <c r="G27" s="407"/>
      <c r="H27" s="407"/>
      <c r="I27" s="387"/>
      <c r="J27" s="386"/>
    </row>
    <row r="28" spans="1:10" ht="39.75" customHeight="1" x14ac:dyDescent="0.25">
      <c r="A28" s="147">
        <v>6</v>
      </c>
      <c r="B28" s="143" t="s">
        <v>60</v>
      </c>
      <c r="C28" s="147" t="s">
        <v>162</v>
      </c>
      <c r="D28" s="152"/>
      <c r="E28" s="152"/>
      <c r="F28" s="153"/>
      <c r="G28" s="153"/>
      <c r="H28" s="153"/>
      <c r="I28" s="147" t="s">
        <v>61</v>
      </c>
      <c r="J28" s="386"/>
    </row>
    <row r="29" spans="1:10" ht="28.5" customHeight="1" x14ac:dyDescent="0.25">
      <c r="A29" s="154"/>
      <c r="B29" s="155" t="s">
        <v>10</v>
      </c>
      <c r="C29" s="156" t="s">
        <v>162</v>
      </c>
      <c r="D29" s="157">
        <f>D30+D31+D32++D33+D34+D35+D36+D37+D38+D39+D40</f>
        <v>3385.06</v>
      </c>
      <c r="E29" s="157">
        <f>E30+E31+E32++E33+E34+E35+E36+E37+E38+E39+E40</f>
        <v>1182.96</v>
      </c>
      <c r="F29" s="157">
        <f>F30+F31+F32++F33+F34+F35+F36+F37+F38+F39+F40</f>
        <v>1718.6</v>
      </c>
      <c r="G29" s="157">
        <f>G30+G31+G32++G33+G34+G35+G36+G37+G38+G39+G40</f>
        <v>0</v>
      </c>
      <c r="H29" s="157">
        <f>H30+H31+H32++H33+H34+H35+H36+H37+H38+H39+H40</f>
        <v>483.5</v>
      </c>
      <c r="I29" s="389"/>
      <c r="J29" s="386"/>
    </row>
    <row r="30" spans="1:10" x14ac:dyDescent="0.25">
      <c r="A30" s="357"/>
      <c r="B30" s="375" t="s">
        <v>10</v>
      </c>
      <c r="C30" s="133" t="s">
        <v>26</v>
      </c>
      <c r="D30" s="158">
        <f>SUM(E30:H30)</f>
        <v>1182.96</v>
      </c>
      <c r="E30" s="158">
        <f>E14</f>
        <v>1182.96</v>
      </c>
      <c r="F30" s="159">
        <v>0</v>
      </c>
      <c r="G30" s="159">
        <v>0</v>
      </c>
      <c r="H30" s="158">
        <f>H14</f>
        <v>0</v>
      </c>
      <c r="I30" s="389"/>
      <c r="J30" s="386"/>
    </row>
    <row r="31" spans="1:10" x14ac:dyDescent="0.25">
      <c r="A31" s="358"/>
      <c r="B31" s="376"/>
      <c r="C31" s="133" t="s">
        <v>12</v>
      </c>
      <c r="D31" s="158">
        <f t="shared" ref="D31:D36" si="2">SUM(E31:H31)</f>
        <v>0</v>
      </c>
      <c r="E31" s="158">
        <f>E15</f>
        <v>0</v>
      </c>
      <c r="F31" s="159">
        <v>0</v>
      </c>
      <c r="G31" s="159">
        <v>0</v>
      </c>
      <c r="H31" s="158">
        <f>H15</f>
        <v>0</v>
      </c>
      <c r="I31" s="389"/>
      <c r="J31" s="386"/>
    </row>
    <row r="32" spans="1:10" x14ac:dyDescent="0.25">
      <c r="A32" s="358"/>
      <c r="B32" s="376"/>
      <c r="C32" s="133" t="s">
        <v>13</v>
      </c>
      <c r="D32" s="158">
        <f t="shared" si="2"/>
        <v>0</v>
      </c>
      <c r="E32" s="158">
        <f>E16</f>
        <v>0</v>
      </c>
      <c r="F32" s="159">
        <v>0</v>
      </c>
      <c r="G32" s="159">
        <v>0</v>
      </c>
      <c r="H32" s="158">
        <f>H16</f>
        <v>0</v>
      </c>
      <c r="I32" s="389"/>
      <c r="J32" s="386"/>
    </row>
    <row r="33" spans="1:10" x14ac:dyDescent="0.25">
      <c r="A33" s="358"/>
      <c r="B33" s="376"/>
      <c r="C33" s="133" t="s">
        <v>14</v>
      </c>
      <c r="D33" s="158">
        <f t="shared" si="2"/>
        <v>0</v>
      </c>
      <c r="E33" s="158">
        <f>E17</f>
        <v>0</v>
      </c>
      <c r="F33" s="159">
        <v>0</v>
      </c>
      <c r="G33" s="159">
        <v>0</v>
      </c>
      <c r="H33" s="158">
        <f>H17</f>
        <v>0</v>
      </c>
      <c r="I33" s="389"/>
      <c r="J33" s="386"/>
    </row>
    <row r="34" spans="1:10" x14ac:dyDescent="0.25">
      <c r="A34" s="358"/>
      <c r="B34" s="376"/>
      <c r="C34" s="133" t="s">
        <v>15</v>
      </c>
      <c r="D34" s="158">
        <f>SUM(E34:H34)</f>
        <v>1050</v>
      </c>
      <c r="E34" s="158">
        <v>0</v>
      </c>
      <c r="F34" s="159">
        <v>566.5</v>
      </c>
      <c r="G34" s="159">
        <v>0</v>
      </c>
      <c r="H34" s="158">
        <v>483.5</v>
      </c>
      <c r="I34" s="389"/>
      <c r="J34" s="386"/>
    </row>
    <row r="35" spans="1:10" x14ac:dyDescent="0.25">
      <c r="A35" s="358"/>
      <c r="B35" s="376"/>
      <c r="C35" s="133" t="s">
        <v>16</v>
      </c>
      <c r="D35" s="158">
        <f t="shared" si="2"/>
        <v>0</v>
      </c>
      <c r="E35" s="158">
        <v>0</v>
      </c>
      <c r="F35" s="159">
        <v>0</v>
      </c>
      <c r="G35" s="159">
        <v>0</v>
      </c>
      <c r="H35" s="158">
        <v>0</v>
      </c>
      <c r="I35" s="389"/>
      <c r="J35" s="386"/>
    </row>
    <row r="36" spans="1:10" x14ac:dyDescent="0.25">
      <c r="A36" s="358"/>
      <c r="B36" s="376"/>
      <c r="C36" s="133" t="s">
        <v>17</v>
      </c>
      <c r="D36" s="158">
        <f t="shared" si="2"/>
        <v>0</v>
      </c>
      <c r="E36" s="159">
        <f>E20</f>
        <v>0</v>
      </c>
      <c r="F36" s="159">
        <v>0</v>
      </c>
      <c r="G36" s="159">
        <v>0</v>
      </c>
      <c r="H36" s="159">
        <f>H20</f>
        <v>0</v>
      </c>
      <c r="I36" s="389"/>
      <c r="J36" s="386"/>
    </row>
    <row r="37" spans="1:10" x14ac:dyDescent="0.25">
      <c r="A37" s="358"/>
      <c r="B37" s="376"/>
      <c r="C37" s="142" t="s">
        <v>18</v>
      </c>
      <c r="D37" s="158">
        <f>SUM(E37:H37)</f>
        <v>0</v>
      </c>
      <c r="E37" s="159">
        <f t="shared" ref="E37:G37" si="3">E21</f>
        <v>0</v>
      </c>
      <c r="F37" s="159">
        <f t="shared" si="3"/>
        <v>0</v>
      </c>
      <c r="G37" s="159">
        <f t="shared" si="3"/>
        <v>0</v>
      </c>
      <c r="H37" s="159">
        <f>H21</f>
        <v>0</v>
      </c>
      <c r="I37" s="389"/>
      <c r="J37" s="386"/>
    </row>
    <row r="38" spans="1:10" x14ac:dyDescent="0.25">
      <c r="A38" s="358"/>
      <c r="B38" s="376"/>
      <c r="C38" s="160" t="s">
        <v>104</v>
      </c>
      <c r="D38" s="158">
        <f t="shared" ref="D38:D40" si="4">SUM(E38:H38)</f>
        <v>0</v>
      </c>
      <c r="E38" s="161">
        <v>0</v>
      </c>
      <c r="F38" s="161">
        <v>0</v>
      </c>
      <c r="G38" s="161">
        <v>0</v>
      </c>
      <c r="H38" s="161">
        <v>0</v>
      </c>
      <c r="I38" s="389"/>
      <c r="J38" s="386"/>
    </row>
    <row r="39" spans="1:10" x14ac:dyDescent="0.25">
      <c r="A39" s="358"/>
      <c r="B39" s="376"/>
      <c r="C39" s="160" t="s">
        <v>144</v>
      </c>
      <c r="D39" s="158">
        <f t="shared" si="4"/>
        <v>1152.0999999999999</v>
      </c>
      <c r="E39" s="161">
        <f t="shared" ref="E39:G39" si="5">E23</f>
        <v>0</v>
      </c>
      <c r="F39" s="161">
        <f t="shared" si="5"/>
        <v>1152.0999999999999</v>
      </c>
      <c r="G39" s="161">
        <f t="shared" si="5"/>
        <v>0</v>
      </c>
      <c r="H39" s="161">
        <f>H23</f>
        <v>0</v>
      </c>
      <c r="I39" s="389"/>
      <c r="J39" s="386"/>
    </row>
    <row r="40" spans="1:10" x14ac:dyDescent="0.25">
      <c r="A40" s="359"/>
      <c r="B40" s="377"/>
      <c r="C40" s="115" t="s">
        <v>160</v>
      </c>
      <c r="D40" s="158">
        <f t="shared" si="4"/>
        <v>0</v>
      </c>
      <c r="E40" s="116">
        <f t="shared" ref="E40:G40" si="6">E24</f>
        <v>0</v>
      </c>
      <c r="F40" s="116">
        <f t="shared" si="6"/>
        <v>0</v>
      </c>
      <c r="G40" s="116">
        <f t="shared" si="6"/>
        <v>0</v>
      </c>
      <c r="H40" s="116">
        <f>H24</f>
        <v>0</v>
      </c>
      <c r="I40" s="97"/>
      <c r="J40" s="97"/>
    </row>
    <row r="41" spans="1:10" x14ac:dyDescent="0.25">
      <c r="B41" s="9" t="s">
        <v>141</v>
      </c>
      <c r="D41" s="45"/>
    </row>
  </sheetData>
  <mergeCells count="32">
    <mergeCell ref="I29:I39"/>
    <mergeCell ref="J29:J39"/>
    <mergeCell ref="A14:A23"/>
    <mergeCell ref="I14:I23"/>
    <mergeCell ref="F25:F27"/>
    <mergeCell ref="G25:G27"/>
    <mergeCell ref="H25:H27"/>
    <mergeCell ref="I25:I27"/>
    <mergeCell ref="B30:B40"/>
    <mergeCell ref="A30:A40"/>
    <mergeCell ref="D4:D6"/>
    <mergeCell ref="E4:H4"/>
    <mergeCell ref="I4:I6"/>
    <mergeCell ref="J4:J6"/>
    <mergeCell ref="F5:G5"/>
    <mergeCell ref="H5:H6"/>
    <mergeCell ref="A8:J8"/>
    <mergeCell ref="A9:J9"/>
    <mergeCell ref="A10:J10"/>
    <mergeCell ref="B14:B23"/>
    <mergeCell ref="F1:J1"/>
    <mergeCell ref="J11:J28"/>
    <mergeCell ref="A25:A27"/>
    <mergeCell ref="B25:B27"/>
    <mergeCell ref="C25:C27"/>
    <mergeCell ref="D25:D27"/>
    <mergeCell ref="E25:E27"/>
    <mergeCell ref="G2:J2"/>
    <mergeCell ref="A3:J3"/>
    <mergeCell ref="A4:A6"/>
    <mergeCell ref="B4:B6"/>
    <mergeCell ref="C4:C6"/>
  </mergeCells>
  <pageMargins left="0.25" right="0.25" top="0.75" bottom="0.75" header="0.3" footer="0.3"/>
  <pageSetup paperSize="9" scale="73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3"/>
  <sheetViews>
    <sheetView topLeftCell="A13" workbookViewId="0">
      <selection activeCell="D95" sqref="D95"/>
    </sheetView>
  </sheetViews>
  <sheetFormatPr defaultRowHeight="15" x14ac:dyDescent="0.25"/>
  <cols>
    <col min="1" max="1" width="6.28515625" customWidth="1"/>
    <col min="2" max="2" width="33" customWidth="1"/>
    <col min="3" max="3" width="14.140625" customWidth="1"/>
    <col min="4" max="4" width="16.140625" customWidth="1"/>
    <col min="5" max="5" width="10.28515625" customWidth="1"/>
    <col min="6" max="6" width="15.5703125" customWidth="1"/>
    <col min="7" max="7" width="15.140625" customWidth="1"/>
    <col min="8" max="8" width="11.85546875" customWidth="1"/>
    <col min="9" max="9" width="15.42578125" customWidth="1"/>
    <col min="10" max="10" width="22.7109375" customWidth="1"/>
  </cols>
  <sheetData>
    <row r="1" spans="1:10" x14ac:dyDescent="0.25">
      <c r="A1" s="13"/>
      <c r="B1" s="13"/>
      <c r="C1" s="13"/>
      <c r="D1" s="13"/>
      <c r="E1" s="13"/>
      <c r="F1" s="13"/>
      <c r="G1" s="13"/>
      <c r="H1" s="441" t="s">
        <v>20</v>
      </c>
      <c r="I1" s="441"/>
      <c r="J1" s="441"/>
    </row>
    <row r="2" spans="1:10" ht="35.25" customHeight="1" x14ac:dyDescent="0.25">
      <c r="A2" s="14"/>
      <c r="B2" s="15"/>
      <c r="C2" s="15"/>
      <c r="D2" s="15"/>
      <c r="E2" s="15"/>
      <c r="F2" s="15"/>
      <c r="G2" s="15"/>
      <c r="H2" s="263" t="s">
        <v>153</v>
      </c>
      <c r="I2" s="263"/>
      <c r="J2" s="263"/>
    </row>
    <row r="3" spans="1:10" ht="35.25" customHeight="1" x14ac:dyDescent="0.25">
      <c r="A3" s="442" t="s">
        <v>154</v>
      </c>
      <c r="B3" s="443"/>
      <c r="C3" s="443"/>
      <c r="D3" s="443"/>
      <c r="E3" s="443"/>
      <c r="F3" s="443"/>
      <c r="G3" s="443"/>
      <c r="H3" s="443"/>
      <c r="I3" s="443"/>
      <c r="J3" s="443"/>
    </row>
    <row r="4" spans="1:10" x14ac:dyDescent="0.25">
      <c r="A4" s="444" t="s">
        <v>101</v>
      </c>
      <c r="B4" s="444" t="s">
        <v>21</v>
      </c>
      <c r="C4" s="444" t="s">
        <v>22</v>
      </c>
      <c r="D4" s="444" t="s">
        <v>49</v>
      </c>
      <c r="E4" s="444" t="s">
        <v>1</v>
      </c>
      <c r="F4" s="444"/>
      <c r="G4" s="444"/>
      <c r="H4" s="444"/>
      <c r="I4" s="444" t="s">
        <v>50</v>
      </c>
      <c r="J4" s="444" t="s">
        <v>11</v>
      </c>
    </row>
    <row r="5" spans="1:10" x14ac:dyDescent="0.25">
      <c r="A5" s="444"/>
      <c r="B5" s="444"/>
      <c r="C5" s="444"/>
      <c r="D5" s="444"/>
      <c r="E5" s="444" t="s">
        <v>3</v>
      </c>
      <c r="F5" s="444" t="s">
        <v>4</v>
      </c>
      <c r="G5" s="444"/>
      <c r="H5" s="444" t="s">
        <v>2</v>
      </c>
      <c r="I5" s="444"/>
      <c r="J5" s="444"/>
    </row>
    <row r="6" spans="1:10" ht="38.25" x14ac:dyDescent="0.25">
      <c r="A6" s="444"/>
      <c r="B6" s="444"/>
      <c r="C6" s="444"/>
      <c r="D6" s="444"/>
      <c r="E6" s="444"/>
      <c r="F6" s="12" t="s">
        <v>51</v>
      </c>
      <c r="G6" s="12" t="s">
        <v>5</v>
      </c>
      <c r="H6" s="444"/>
      <c r="I6" s="444"/>
      <c r="J6" s="444"/>
    </row>
    <row r="7" spans="1:10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</row>
    <row r="8" spans="1:10" x14ac:dyDescent="0.25">
      <c r="A8" s="445" t="s">
        <v>63</v>
      </c>
      <c r="B8" s="446"/>
      <c r="C8" s="446"/>
      <c r="D8" s="446"/>
      <c r="E8" s="446"/>
      <c r="F8" s="446"/>
      <c r="G8" s="446"/>
      <c r="H8" s="446"/>
      <c r="I8" s="446"/>
      <c r="J8" s="447"/>
    </row>
    <row r="9" spans="1:10" ht="44.25" customHeight="1" x14ac:dyDescent="0.25">
      <c r="A9" s="428" t="s">
        <v>182</v>
      </c>
      <c r="B9" s="429"/>
      <c r="C9" s="429"/>
      <c r="D9" s="429"/>
      <c r="E9" s="429"/>
      <c r="F9" s="429"/>
      <c r="G9" s="429"/>
      <c r="H9" s="429"/>
      <c r="I9" s="429"/>
      <c r="J9" s="430"/>
    </row>
    <row r="10" spans="1:10" ht="42" customHeight="1" x14ac:dyDescent="0.25">
      <c r="A10" s="428" t="s">
        <v>183</v>
      </c>
      <c r="B10" s="429"/>
      <c r="C10" s="429"/>
      <c r="D10" s="429"/>
      <c r="E10" s="429"/>
      <c r="F10" s="429"/>
      <c r="G10" s="429"/>
      <c r="H10" s="429"/>
      <c r="I10" s="429"/>
      <c r="J10" s="430"/>
    </row>
    <row r="11" spans="1:10" ht="125.25" customHeight="1" x14ac:dyDescent="0.25">
      <c r="A11" s="162" t="s">
        <v>64</v>
      </c>
      <c r="B11" s="163" t="s">
        <v>65</v>
      </c>
      <c r="C11" s="160" t="s">
        <v>66</v>
      </c>
      <c r="D11" s="164">
        <f>SUM(E11:H11)</f>
        <v>4099.8178799999996</v>
      </c>
      <c r="E11" s="164">
        <v>0</v>
      </c>
      <c r="F11" s="164">
        <v>0</v>
      </c>
      <c r="G11" s="164">
        <v>4099.8178799999996</v>
      </c>
      <c r="H11" s="164">
        <v>0</v>
      </c>
      <c r="I11" s="431" t="s">
        <v>27</v>
      </c>
      <c r="J11" s="409" t="s">
        <v>140</v>
      </c>
    </row>
    <row r="12" spans="1:10" ht="168.75" customHeight="1" x14ac:dyDescent="0.25">
      <c r="A12" s="162" t="s">
        <v>67</v>
      </c>
      <c r="B12" s="163" t="s">
        <v>68</v>
      </c>
      <c r="C12" s="165" t="s">
        <v>28</v>
      </c>
      <c r="D12" s="164">
        <f>SUM(E12:H12)</f>
        <v>905.63595999999995</v>
      </c>
      <c r="E12" s="48">
        <v>0</v>
      </c>
      <c r="F12" s="48">
        <v>0</v>
      </c>
      <c r="G12" s="48">
        <v>905.63595999999995</v>
      </c>
      <c r="H12" s="48">
        <v>0</v>
      </c>
      <c r="I12" s="431"/>
      <c r="J12" s="409"/>
    </row>
    <row r="13" spans="1:10" ht="100.5" customHeight="1" x14ac:dyDescent="0.25">
      <c r="A13" s="166" t="s">
        <v>69</v>
      </c>
      <c r="B13" s="163" t="s">
        <v>70</v>
      </c>
      <c r="C13" s="165" t="s">
        <v>30</v>
      </c>
      <c r="D13" s="164">
        <f>SUM(E13:H13)</f>
        <v>650</v>
      </c>
      <c r="E13" s="48">
        <v>0</v>
      </c>
      <c r="F13" s="48">
        <v>0</v>
      </c>
      <c r="G13" s="48">
        <v>650</v>
      </c>
      <c r="H13" s="48">
        <v>0</v>
      </c>
      <c r="I13" s="431"/>
      <c r="J13" s="410"/>
    </row>
    <row r="14" spans="1:10" ht="23.25" customHeight="1" x14ac:dyDescent="0.25">
      <c r="A14" s="424" t="s">
        <v>71</v>
      </c>
      <c r="B14" s="435" t="s">
        <v>72</v>
      </c>
      <c r="C14" s="165" t="s">
        <v>44</v>
      </c>
      <c r="D14" s="164">
        <f>SUM(E14:H14)</f>
        <v>3118.2089999999998</v>
      </c>
      <c r="E14" s="48">
        <v>0</v>
      </c>
      <c r="F14" s="48">
        <v>0</v>
      </c>
      <c r="G14" s="48">
        <v>3118.2089999999998</v>
      </c>
      <c r="H14" s="48">
        <v>0</v>
      </c>
      <c r="I14" s="48"/>
      <c r="J14" s="167"/>
    </row>
    <row r="15" spans="1:10" ht="19.5" customHeight="1" x14ac:dyDescent="0.25">
      <c r="A15" s="425"/>
      <c r="B15" s="436"/>
      <c r="C15" s="165" t="s">
        <v>15</v>
      </c>
      <c r="D15" s="164">
        <f>F15+G15</f>
        <v>897</v>
      </c>
      <c r="E15" s="48">
        <v>0</v>
      </c>
      <c r="F15" s="48">
        <v>0</v>
      </c>
      <c r="G15" s="48">
        <v>897</v>
      </c>
      <c r="H15" s="48">
        <v>0</v>
      </c>
      <c r="I15" s="48"/>
      <c r="J15" s="167"/>
    </row>
    <row r="16" spans="1:10" ht="21" customHeight="1" x14ac:dyDescent="0.25">
      <c r="A16" s="426"/>
      <c r="B16" s="437"/>
      <c r="C16" s="165" t="s">
        <v>18</v>
      </c>
      <c r="D16" s="164">
        <f>F16+G16</f>
        <v>750</v>
      </c>
      <c r="E16" s="48">
        <v>0</v>
      </c>
      <c r="F16" s="48">
        <v>0</v>
      </c>
      <c r="G16" s="48">
        <v>750</v>
      </c>
      <c r="H16" s="48"/>
      <c r="I16" s="48"/>
      <c r="J16" s="167"/>
    </row>
    <row r="17" spans="1:10" ht="22.5" customHeight="1" x14ac:dyDescent="0.25">
      <c r="A17" s="423" t="s">
        <v>73</v>
      </c>
      <c r="B17" s="421" t="s">
        <v>74</v>
      </c>
      <c r="C17" s="165" t="s">
        <v>33</v>
      </c>
      <c r="D17" s="164">
        <f>SUM(E17:H17)</f>
        <v>0</v>
      </c>
      <c r="E17" s="48">
        <v>0</v>
      </c>
      <c r="F17" s="48">
        <v>0</v>
      </c>
      <c r="G17" s="48">
        <v>0</v>
      </c>
      <c r="H17" s="48">
        <v>0</v>
      </c>
      <c r="I17" s="48"/>
      <c r="J17" s="168"/>
    </row>
    <row r="18" spans="1:10" ht="20.25" customHeight="1" x14ac:dyDescent="0.25">
      <c r="A18" s="423"/>
      <c r="B18" s="421"/>
      <c r="C18" s="165" t="s">
        <v>75</v>
      </c>
      <c r="D18" s="164">
        <f>SUM(E18:H18)</f>
        <v>0</v>
      </c>
      <c r="E18" s="48">
        <v>0</v>
      </c>
      <c r="F18" s="48">
        <v>0</v>
      </c>
      <c r="G18" s="48">
        <v>0</v>
      </c>
      <c r="H18" s="48">
        <v>0</v>
      </c>
      <c r="I18" s="48"/>
      <c r="J18" s="168"/>
    </row>
    <row r="19" spans="1:10" ht="21.75" customHeight="1" x14ac:dyDescent="0.25">
      <c r="A19" s="423"/>
      <c r="B19" s="421"/>
      <c r="C19" s="165" t="s">
        <v>18</v>
      </c>
      <c r="D19" s="164">
        <f>SUM(E19:H19)</f>
        <v>0</v>
      </c>
      <c r="E19" s="48">
        <v>0</v>
      </c>
      <c r="F19" s="48">
        <v>0</v>
      </c>
      <c r="G19" s="48">
        <v>0</v>
      </c>
      <c r="H19" s="48">
        <v>0</v>
      </c>
      <c r="I19" s="48"/>
      <c r="J19" s="168"/>
    </row>
    <row r="20" spans="1:10" ht="21.75" customHeight="1" x14ac:dyDescent="0.25">
      <c r="A20" s="423"/>
      <c r="B20" s="421"/>
      <c r="C20" s="165" t="s">
        <v>104</v>
      </c>
      <c r="D20" s="164">
        <f>E20+F20+G20</f>
        <v>166454</v>
      </c>
      <c r="E20" s="48">
        <v>0</v>
      </c>
      <c r="F20" s="48">
        <v>144754</v>
      </c>
      <c r="G20" s="48">
        <v>21700</v>
      </c>
      <c r="H20" s="48">
        <v>0</v>
      </c>
      <c r="I20" s="48"/>
      <c r="J20" s="168"/>
    </row>
    <row r="21" spans="1:10" ht="21.75" customHeight="1" x14ac:dyDescent="0.25">
      <c r="A21" s="423"/>
      <c r="B21" s="421"/>
      <c r="C21" s="165" t="s">
        <v>144</v>
      </c>
      <c r="D21" s="164">
        <f>E21+F21+G21</f>
        <v>180949.5</v>
      </c>
      <c r="E21" s="48">
        <v>0</v>
      </c>
      <c r="F21" s="48">
        <v>157426</v>
      </c>
      <c r="G21" s="48">
        <v>23523.5</v>
      </c>
      <c r="H21" s="48">
        <v>0</v>
      </c>
      <c r="I21" s="48"/>
      <c r="J21" s="168"/>
    </row>
    <row r="22" spans="1:10" ht="21.75" customHeight="1" x14ac:dyDescent="0.25">
      <c r="A22" s="423"/>
      <c r="B22" s="421"/>
      <c r="C22" s="165" t="s">
        <v>157</v>
      </c>
      <c r="D22" s="164">
        <f>E22+F22+G22</f>
        <v>89046.739999999991</v>
      </c>
      <c r="E22" s="48">
        <v>0</v>
      </c>
      <c r="F22" s="48">
        <v>44323</v>
      </c>
      <c r="G22" s="48">
        <v>44723.74</v>
      </c>
      <c r="H22" s="48">
        <v>0</v>
      </c>
      <c r="I22" s="48"/>
      <c r="J22" s="168"/>
    </row>
    <row r="23" spans="1:10" ht="18.75" customHeight="1" x14ac:dyDescent="0.25">
      <c r="A23" s="169"/>
      <c r="B23" s="170" t="s">
        <v>76</v>
      </c>
      <c r="C23" s="46" t="s">
        <v>159</v>
      </c>
      <c r="D23" s="47">
        <f>G23+F23+E23</f>
        <v>446870.90284</v>
      </c>
      <c r="E23" s="46">
        <f>E24+E25+E26+E27+E28+E29+E30+E31+E32</f>
        <v>0</v>
      </c>
      <c r="F23" s="46">
        <f>F24+F25+F26+F27+F28+F29+F30+F31+F32+F33+F34</f>
        <v>346503</v>
      </c>
      <c r="G23" s="46">
        <f>G24+G25+G26+G27+G28+G29+G30+G31+G32+G33+G34</f>
        <v>100367.90284</v>
      </c>
      <c r="H23" s="48">
        <f>H24+H25+H26+H27+H28+H29+H30</f>
        <v>0</v>
      </c>
      <c r="I23" s="48"/>
      <c r="J23" s="168"/>
    </row>
    <row r="24" spans="1:10" x14ac:dyDescent="0.25">
      <c r="A24" s="423"/>
      <c r="B24" s="422" t="s">
        <v>9</v>
      </c>
      <c r="C24" s="160" t="s">
        <v>66</v>
      </c>
      <c r="D24" s="164">
        <f t="shared" ref="D24:D31" si="0">E24+F24+G24+H24</f>
        <v>4099.8178799999996</v>
      </c>
      <c r="E24" s="48">
        <f t="shared" ref="E24:H28" si="1">E11</f>
        <v>0</v>
      </c>
      <c r="F24" s="48">
        <f t="shared" si="1"/>
        <v>0</v>
      </c>
      <c r="G24" s="48">
        <f t="shared" si="1"/>
        <v>4099.8178799999996</v>
      </c>
      <c r="H24" s="48">
        <f t="shared" si="1"/>
        <v>0</v>
      </c>
      <c r="I24" s="48"/>
      <c r="J24" s="186"/>
    </row>
    <row r="25" spans="1:10" x14ac:dyDescent="0.25">
      <c r="A25" s="423"/>
      <c r="B25" s="422"/>
      <c r="C25" s="165" t="s">
        <v>28</v>
      </c>
      <c r="D25" s="164">
        <f t="shared" si="0"/>
        <v>905.63595999999995</v>
      </c>
      <c r="E25" s="48">
        <f t="shared" si="1"/>
        <v>0</v>
      </c>
      <c r="F25" s="48">
        <f t="shared" si="1"/>
        <v>0</v>
      </c>
      <c r="G25" s="48">
        <f t="shared" si="1"/>
        <v>905.63595999999995</v>
      </c>
      <c r="H25" s="48">
        <f t="shared" si="1"/>
        <v>0</v>
      </c>
      <c r="I25" s="48"/>
      <c r="J25" s="168"/>
    </row>
    <row r="26" spans="1:10" x14ac:dyDescent="0.25">
      <c r="A26" s="423"/>
      <c r="B26" s="422"/>
      <c r="C26" s="165" t="s">
        <v>30</v>
      </c>
      <c r="D26" s="164">
        <f t="shared" si="0"/>
        <v>650</v>
      </c>
      <c r="E26" s="48">
        <f t="shared" si="1"/>
        <v>0</v>
      </c>
      <c r="F26" s="48">
        <f t="shared" si="1"/>
        <v>0</v>
      </c>
      <c r="G26" s="48">
        <f t="shared" si="1"/>
        <v>650</v>
      </c>
      <c r="H26" s="48">
        <f t="shared" si="1"/>
        <v>0</v>
      </c>
      <c r="I26" s="48"/>
      <c r="J26" s="168"/>
    </row>
    <row r="27" spans="1:10" x14ac:dyDescent="0.25">
      <c r="A27" s="423"/>
      <c r="B27" s="422"/>
      <c r="C27" s="165" t="s">
        <v>44</v>
      </c>
      <c r="D27" s="164">
        <f t="shared" si="0"/>
        <v>3118.2089999999998</v>
      </c>
      <c r="E27" s="48">
        <f t="shared" si="1"/>
        <v>0</v>
      </c>
      <c r="F27" s="48">
        <f t="shared" si="1"/>
        <v>0</v>
      </c>
      <c r="G27" s="48">
        <f t="shared" si="1"/>
        <v>3118.2089999999998</v>
      </c>
      <c r="H27" s="48">
        <f t="shared" si="1"/>
        <v>0</v>
      </c>
      <c r="I27" s="48"/>
      <c r="J27" s="168"/>
    </row>
    <row r="28" spans="1:10" x14ac:dyDescent="0.25">
      <c r="A28" s="423"/>
      <c r="B28" s="422"/>
      <c r="C28" s="165" t="s">
        <v>15</v>
      </c>
      <c r="D28" s="164">
        <f t="shared" si="0"/>
        <v>897</v>
      </c>
      <c r="E28" s="48">
        <f t="shared" si="1"/>
        <v>0</v>
      </c>
      <c r="F28" s="48">
        <f t="shared" si="1"/>
        <v>0</v>
      </c>
      <c r="G28" s="48">
        <f t="shared" si="1"/>
        <v>897</v>
      </c>
      <c r="H28" s="48">
        <f t="shared" si="1"/>
        <v>0</v>
      </c>
      <c r="I28" s="48"/>
      <c r="J28" s="168"/>
    </row>
    <row r="29" spans="1:10" x14ac:dyDescent="0.25">
      <c r="A29" s="423"/>
      <c r="B29" s="422"/>
      <c r="C29" s="165" t="s">
        <v>33</v>
      </c>
      <c r="D29" s="164">
        <f t="shared" si="0"/>
        <v>0</v>
      </c>
      <c r="E29" s="48">
        <f t="shared" ref="E29:H30" si="2">E17</f>
        <v>0</v>
      </c>
      <c r="F29" s="48">
        <f t="shared" si="2"/>
        <v>0</v>
      </c>
      <c r="G29" s="48">
        <f t="shared" si="2"/>
        <v>0</v>
      </c>
      <c r="H29" s="48">
        <f t="shared" si="2"/>
        <v>0</v>
      </c>
      <c r="I29" s="48"/>
      <c r="J29" s="168"/>
    </row>
    <row r="30" spans="1:10" x14ac:dyDescent="0.25">
      <c r="A30" s="423"/>
      <c r="B30" s="422"/>
      <c r="C30" s="165" t="s">
        <v>75</v>
      </c>
      <c r="D30" s="164">
        <f t="shared" si="0"/>
        <v>0</v>
      </c>
      <c r="E30" s="48">
        <f t="shared" si="2"/>
        <v>0</v>
      </c>
      <c r="F30" s="48">
        <f t="shared" si="2"/>
        <v>0</v>
      </c>
      <c r="G30" s="48">
        <f t="shared" si="2"/>
        <v>0</v>
      </c>
      <c r="H30" s="48">
        <f t="shared" si="2"/>
        <v>0</v>
      </c>
      <c r="I30" s="48"/>
      <c r="J30" s="168"/>
    </row>
    <row r="31" spans="1:10" x14ac:dyDescent="0.25">
      <c r="A31" s="423"/>
      <c r="B31" s="422"/>
      <c r="C31" s="165" t="s">
        <v>18</v>
      </c>
      <c r="D31" s="164">
        <f t="shared" si="0"/>
        <v>750</v>
      </c>
      <c r="E31" s="48">
        <f>E19</f>
        <v>0</v>
      </c>
      <c r="F31" s="48">
        <f>F19</f>
        <v>0</v>
      </c>
      <c r="G31" s="48">
        <f>G19+G16</f>
        <v>750</v>
      </c>
      <c r="H31" s="48">
        <v>0</v>
      </c>
      <c r="I31" s="48"/>
      <c r="J31" s="168"/>
    </row>
    <row r="32" spans="1:10" x14ac:dyDescent="0.25">
      <c r="A32" s="423"/>
      <c r="B32" s="422"/>
      <c r="C32" s="165" t="s">
        <v>104</v>
      </c>
      <c r="D32" s="164">
        <f>F32+G32+E32</f>
        <v>166454</v>
      </c>
      <c r="E32" s="48">
        <v>0</v>
      </c>
      <c r="F32" s="48">
        <f>F20</f>
        <v>144754</v>
      </c>
      <c r="G32" s="48">
        <f>G20</f>
        <v>21700</v>
      </c>
      <c r="H32" s="48">
        <v>0</v>
      </c>
      <c r="I32" s="48"/>
      <c r="J32" s="168"/>
    </row>
    <row r="33" spans="1:10" x14ac:dyDescent="0.25">
      <c r="A33" s="423"/>
      <c r="B33" s="422"/>
      <c r="C33" s="165" t="s">
        <v>144</v>
      </c>
      <c r="D33" s="164">
        <f>F33+G33+E33</f>
        <v>180949.5</v>
      </c>
      <c r="E33" s="48">
        <f t="shared" ref="E33:F33" si="3">E21</f>
        <v>0</v>
      </c>
      <c r="F33" s="48">
        <f t="shared" si="3"/>
        <v>157426</v>
      </c>
      <c r="G33" s="48">
        <f>G21</f>
        <v>23523.5</v>
      </c>
      <c r="H33" s="48">
        <f>H21</f>
        <v>0</v>
      </c>
      <c r="I33" s="48"/>
      <c r="J33" s="168"/>
    </row>
    <row r="34" spans="1:10" x14ac:dyDescent="0.25">
      <c r="A34" s="423"/>
      <c r="B34" s="422"/>
      <c r="C34" s="165" t="s">
        <v>157</v>
      </c>
      <c r="D34" s="164">
        <f>F34+G34+E34</f>
        <v>89046.739999999991</v>
      </c>
      <c r="E34" s="48">
        <f t="shared" ref="E34:F34" si="4">E22</f>
        <v>0</v>
      </c>
      <c r="F34" s="48">
        <f t="shared" si="4"/>
        <v>44323</v>
      </c>
      <c r="G34" s="48">
        <f>G22</f>
        <v>44723.74</v>
      </c>
      <c r="H34" s="48">
        <f>H22</f>
        <v>0</v>
      </c>
      <c r="I34" s="48"/>
      <c r="J34" s="168"/>
    </row>
    <row r="35" spans="1:10" x14ac:dyDescent="0.25">
      <c r="A35" s="432" t="s">
        <v>143</v>
      </c>
      <c r="B35" s="433"/>
      <c r="C35" s="433"/>
      <c r="D35" s="433"/>
      <c r="E35" s="433"/>
      <c r="F35" s="433"/>
      <c r="G35" s="433"/>
      <c r="H35" s="433"/>
      <c r="I35" s="433"/>
      <c r="J35" s="434"/>
    </row>
    <row r="36" spans="1:10" ht="46.5" customHeight="1" x14ac:dyDescent="0.25">
      <c r="A36" s="428" t="s">
        <v>182</v>
      </c>
      <c r="B36" s="429"/>
      <c r="C36" s="429"/>
      <c r="D36" s="429"/>
      <c r="E36" s="429"/>
      <c r="F36" s="429"/>
      <c r="G36" s="429"/>
      <c r="H36" s="429"/>
      <c r="I36" s="429"/>
      <c r="J36" s="430"/>
    </row>
    <row r="37" spans="1:10" ht="35.25" customHeight="1" x14ac:dyDescent="0.25">
      <c r="A37" s="428" t="s">
        <v>184</v>
      </c>
      <c r="B37" s="429"/>
      <c r="C37" s="429"/>
      <c r="D37" s="429"/>
      <c r="E37" s="429"/>
      <c r="F37" s="429"/>
      <c r="G37" s="429"/>
      <c r="H37" s="429"/>
      <c r="I37" s="429"/>
      <c r="J37" s="430"/>
    </row>
    <row r="38" spans="1:10" ht="27" customHeight="1" x14ac:dyDescent="0.25">
      <c r="A38" s="424" t="s">
        <v>77</v>
      </c>
      <c r="B38" s="408" t="s">
        <v>78</v>
      </c>
      <c r="C38" s="165" t="s">
        <v>66</v>
      </c>
      <c r="D38" s="171">
        <f t="shared" ref="D38:D53" si="5">E38+F38+G38</f>
        <v>26496.459739999998</v>
      </c>
      <c r="E38" s="172">
        <v>0</v>
      </c>
      <c r="F38" s="172">
        <v>22522</v>
      </c>
      <c r="G38" s="172">
        <v>3974.4597399999998</v>
      </c>
      <c r="H38" s="172">
        <v>0</v>
      </c>
      <c r="I38" s="416" t="s">
        <v>79</v>
      </c>
      <c r="J38" s="416" t="s">
        <v>80</v>
      </c>
    </row>
    <row r="39" spans="1:10" ht="27.75" customHeight="1" x14ac:dyDescent="0.25">
      <c r="A39" s="425"/>
      <c r="B39" s="409"/>
      <c r="C39" s="165" t="s">
        <v>32</v>
      </c>
      <c r="D39" s="171">
        <f>SUM(E39:H39)</f>
        <v>0</v>
      </c>
      <c r="E39" s="172">
        <v>0</v>
      </c>
      <c r="F39" s="172">
        <v>0</v>
      </c>
      <c r="G39" s="172">
        <v>0</v>
      </c>
      <c r="H39" s="172">
        <v>0</v>
      </c>
      <c r="I39" s="411"/>
      <c r="J39" s="411"/>
    </row>
    <row r="40" spans="1:10" ht="27" customHeight="1" x14ac:dyDescent="0.25">
      <c r="A40" s="425"/>
      <c r="B40" s="409"/>
      <c r="C40" s="165" t="s">
        <v>16</v>
      </c>
      <c r="D40" s="171">
        <f>SUM(E40:H40)</f>
        <v>0</v>
      </c>
      <c r="E40" s="172">
        <v>0</v>
      </c>
      <c r="F40" s="172">
        <v>0</v>
      </c>
      <c r="G40" s="172">
        <v>0</v>
      </c>
      <c r="H40" s="172">
        <v>0</v>
      </c>
      <c r="I40" s="411"/>
      <c r="J40" s="411"/>
    </row>
    <row r="41" spans="1:10" ht="32.25" customHeight="1" x14ac:dyDescent="0.25">
      <c r="A41" s="425"/>
      <c r="B41" s="409"/>
      <c r="C41" s="165" t="s">
        <v>17</v>
      </c>
      <c r="D41" s="171">
        <f>SUM(E41:H41)</f>
        <v>0</v>
      </c>
      <c r="E41" s="172">
        <v>0</v>
      </c>
      <c r="F41" s="172">
        <v>0</v>
      </c>
      <c r="G41" s="172">
        <v>0</v>
      </c>
      <c r="H41" s="172">
        <v>0</v>
      </c>
      <c r="I41" s="411"/>
      <c r="J41" s="411"/>
    </row>
    <row r="42" spans="1:10" ht="27" customHeight="1" x14ac:dyDescent="0.25">
      <c r="A42" s="425"/>
      <c r="B42" s="409"/>
      <c r="C42" s="165" t="s">
        <v>18</v>
      </c>
      <c r="D42" s="171">
        <f>SUM(E42:H42)</f>
        <v>0</v>
      </c>
      <c r="E42" s="172">
        <v>0</v>
      </c>
      <c r="F42" s="172">
        <v>0</v>
      </c>
      <c r="G42" s="172">
        <v>0</v>
      </c>
      <c r="H42" s="172">
        <v>0</v>
      </c>
      <c r="I42" s="411"/>
      <c r="J42" s="411"/>
    </row>
    <row r="43" spans="1:10" ht="31.5" customHeight="1" x14ac:dyDescent="0.25">
      <c r="A43" s="425"/>
      <c r="B43" s="409"/>
      <c r="C43" s="165" t="s">
        <v>104</v>
      </c>
      <c r="D43" s="171">
        <f>SUM(E43:H43)</f>
        <v>0</v>
      </c>
      <c r="E43" s="172">
        <v>0</v>
      </c>
      <c r="F43" s="172">
        <v>0</v>
      </c>
      <c r="G43" s="172">
        <v>0</v>
      </c>
      <c r="H43" s="172">
        <v>0</v>
      </c>
      <c r="I43" s="411"/>
      <c r="J43" s="411"/>
    </row>
    <row r="44" spans="1:10" ht="30.75" customHeight="1" x14ac:dyDescent="0.25">
      <c r="A44" s="425"/>
      <c r="B44" s="409"/>
      <c r="C44" s="165" t="s">
        <v>144</v>
      </c>
      <c r="D44" s="164">
        <f>E44+F44+G44</f>
        <v>0</v>
      </c>
      <c r="E44" s="48">
        <v>0</v>
      </c>
      <c r="F44" s="48">
        <v>0</v>
      </c>
      <c r="G44" s="48">
        <v>0</v>
      </c>
      <c r="H44" s="173">
        <v>0</v>
      </c>
      <c r="I44" s="411"/>
      <c r="J44" s="411"/>
    </row>
    <row r="45" spans="1:10" ht="30" customHeight="1" x14ac:dyDescent="0.25">
      <c r="A45" s="426"/>
      <c r="B45" s="410"/>
      <c r="C45" s="165" t="s">
        <v>157</v>
      </c>
      <c r="D45" s="164">
        <f>E45+F45+G45</f>
        <v>0</v>
      </c>
      <c r="E45" s="48">
        <v>0</v>
      </c>
      <c r="F45" s="48">
        <v>0</v>
      </c>
      <c r="G45" s="48">
        <v>0</v>
      </c>
      <c r="H45" s="48">
        <v>0</v>
      </c>
      <c r="I45" s="417"/>
      <c r="J45" s="417"/>
    </row>
    <row r="46" spans="1:10" ht="87.75" customHeight="1" x14ac:dyDescent="0.25">
      <c r="A46" s="174" t="s">
        <v>81</v>
      </c>
      <c r="B46" s="175" t="s">
        <v>82</v>
      </c>
      <c r="C46" s="176"/>
      <c r="D46" s="171"/>
      <c r="E46" s="172"/>
      <c r="F46" s="172"/>
      <c r="G46" s="172"/>
      <c r="H46" s="172"/>
      <c r="I46" s="416" t="s">
        <v>86</v>
      </c>
      <c r="J46" s="177"/>
    </row>
    <row r="47" spans="1:10" ht="121.5" x14ac:dyDescent="0.25">
      <c r="A47" s="63" t="s">
        <v>83</v>
      </c>
      <c r="B47" s="175" t="s">
        <v>84</v>
      </c>
      <c r="C47" s="176"/>
      <c r="D47" s="171"/>
      <c r="E47" s="172"/>
      <c r="F47" s="172"/>
      <c r="G47" s="172"/>
      <c r="H47" s="172"/>
      <c r="I47" s="411"/>
      <c r="J47" s="411"/>
    </row>
    <row r="48" spans="1:10" ht="81" x14ac:dyDescent="0.25">
      <c r="A48" s="63"/>
      <c r="B48" s="175" t="s">
        <v>85</v>
      </c>
      <c r="C48" s="411" t="s">
        <v>26</v>
      </c>
      <c r="D48" s="171">
        <f t="shared" si="5"/>
        <v>700</v>
      </c>
      <c r="E48" s="172">
        <v>0</v>
      </c>
      <c r="F48" s="172">
        <v>0</v>
      </c>
      <c r="G48" s="172">
        <v>700</v>
      </c>
      <c r="H48" s="172">
        <v>0</v>
      </c>
      <c r="I48" s="411"/>
      <c r="J48" s="411"/>
    </row>
    <row r="49" spans="1:10" ht="60" customHeight="1" x14ac:dyDescent="0.25">
      <c r="A49" s="63"/>
      <c r="B49" s="175" t="s">
        <v>87</v>
      </c>
      <c r="C49" s="417"/>
      <c r="D49" s="171">
        <f t="shared" si="5"/>
        <v>750</v>
      </c>
      <c r="E49" s="172">
        <v>0</v>
      </c>
      <c r="F49" s="172">
        <v>0</v>
      </c>
      <c r="G49" s="172">
        <v>750</v>
      </c>
      <c r="H49" s="172">
        <v>0</v>
      </c>
      <c r="I49" s="411"/>
      <c r="J49" s="411"/>
    </row>
    <row r="50" spans="1:10" ht="61.5" customHeight="1" x14ac:dyDescent="0.25">
      <c r="A50" s="63"/>
      <c r="B50" s="175" t="s">
        <v>88</v>
      </c>
      <c r="C50" s="165" t="s">
        <v>30</v>
      </c>
      <c r="D50" s="171">
        <f t="shared" si="5"/>
        <v>570</v>
      </c>
      <c r="E50" s="172">
        <v>0</v>
      </c>
      <c r="F50" s="172">
        <v>0</v>
      </c>
      <c r="G50" s="172">
        <v>570</v>
      </c>
      <c r="H50" s="172">
        <v>0</v>
      </c>
      <c r="I50" s="417"/>
      <c r="J50" s="411"/>
    </row>
    <row r="51" spans="1:10" ht="23.25" customHeight="1" x14ac:dyDescent="0.25">
      <c r="A51" s="438" t="s">
        <v>89</v>
      </c>
      <c r="B51" s="408" t="s">
        <v>90</v>
      </c>
      <c r="C51" s="165" t="s">
        <v>32</v>
      </c>
      <c r="D51" s="171">
        <f t="shared" si="5"/>
        <v>0</v>
      </c>
      <c r="E51" s="172">
        <v>0</v>
      </c>
      <c r="F51" s="172">
        <v>0</v>
      </c>
      <c r="G51" s="172">
        <v>0</v>
      </c>
      <c r="H51" s="172">
        <v>0</v>
      </c>
      <c r="I51" s="416" t="s">
        <v>91</v>
      </c>
      <c r="J51" s="412" t="s">
        <v>168</v>
      </c>
    </row>
    <row r="52" spans="1:10" ht="20.25" customHeight="1" x14ac:dyDescent="0.25">
      <c r="A52" s="439"/>
      <c r="B52" s="409"/>
      <c r="C52" s="165" t="s">
        <v>16</v>
      </c>
      <c r="D52" s="171">
        <f t="shared" si="5"/>
        <v>0</v>
      </c>
      <c r="E52" s="172">
        <v>0</v>
      </c>
      <c r="F52" s="172">
        <v>0</v>
      </c>
      <c r="G52" s="172">
        <v>0</v>
      </c>
      <c r="H52" s="172">
        <v>0</v>
      </c>
      <c r="I52" s="411"/>
      <c r="J52" s="412"/>
    </row>
    <row r="53" spans="1:10" ht="22.5" customHeight="1" x14ac:dyDescent="0.25">
      <c r="A53" s="439"/>
      <c r="B53" s="409"/>
      <c r="C53" s="165" t="s">
        <v>17</v>
      </c>
      <c r="D53" s="171">
        <f t="shared" si="5"/>
        <v>0</v>
      </c>
      <c r="E53" s="172">
        <v>0</v>
      </c>
      <c r="F53" s="172">
        <v>0</v>
      </c>
      <c r="G53" s="172">
        <v>0</v>
      </c>
      <c r="H53" s="172">
        <v>0</v>
      </c>
      <c r="I53" s="411"/>
      <c r="J53" s="412"/>
    </row>
    <row r="54" spans="1:10" ht="22.5" customHeight="1" x14ac:dyDescent="0.25">
      <c r="A54" s="439"/>
      <c r="B54" s="409"/>
      <c r="C54" s="165" t="s">
        <v>18</v>
      </c>
      <c r="D54" s="171">
        <f>E54+F54+G54</f>
        <v>0</v>
      </c>
      <c r="E54" s="172">
        <v>0</v>
      </c>
      <c r="F54" s="172">
        <v>0</v>
      </c>
      <c r="G54" s="172">
        <v>0</v>
      </c>
      <c r="H54" s="172">
        <v>0</v>
      </c>
      <c r="I54" s="411"/>
      <c r="J54" s="412"/>
    </row>
    <row r="55" spans="1:10" ht="21.75" customHeight="1" x14ac:dyDescent="0.25">
      <c r="A55" s="439"/>
      <c r="B55" s="409"/>
      <c r="C55" s="165" t="s">
        <v>104</v>
      </c>
      <c r="D55" s="171">
        <f>E55+F55+G55</f>
        <v>0</v>
      </c>
      <c r="E55" s="172">
        <v>0</v>
      </c>
      <c r="F55" s="172">
        <v>0</v>
      </c>
      <c r="G55" s="172">
        <v>0</v>
      </c>
      <c r="H55" s="172">
        <v>0</v>
      </c>
      <c r="I55" s="411"/>
      <c r="J55" s="412"/>
    </row>
    <row r="56" spans="1:10" ht="17.25" customHeight="1" x14ac:dyDescent="0.25">
      <c r="A56" s="439"/>
      <c r="B56" s="409"/>
      <c r="C56" s="165" t="s">
        <v>144</v>
      </c>
      <c r="D56" s="164">
        <f>E56+F56+G56</f>
        <v>0</v>
      </c>
      <c r="E56" s="48">
        <v>0</v>
      </c>
      <c r="F56" s="48">
        <v>0</v>
      </c>
      <c r="G56" s="48">
        <v>0</v>
      </c>
      <c r="H56" s="173">
        <v>0</v>
      </c>
      <c r="I56" s="411"/>
      <c r="J56" s="412"/>
    </row>
    <row r="57" spans="1:10" ht="17.25" customHeight="1" x14ac:dyDescent="0.25">
      <c r="A57" s="440"/>
      <c r="B57" s="410"/>
      <c r="C57" s="165" t="s">
        <v>157</v>
      </c>
      <c r="D57" s="164">
        <f>E57+F57+G57</f>
        <v>0</v>
      </c>
      <c r="E57" s="48">
        <v>0</v>
      </c>
      <c r="F57" s="48">
        <v>0</v>
      </c>
      <c r="G57" s="48">
        <v>0</v>
      </c>
      <c r="H57" s="173">
        <v>0</v>
      </c>
      <c r="I57" s="417"/>
      <c r="J57" s="412"/>
    </row>
    <row r="58" spans="1:10" x14ac:dyDescent="0.25">
      <c r="A58" s="64"/>
      <c r="B58" s="178" t="s">
        <v>92</v>
      </c>
      <c r="C58" s="179" t="s">
        <v>159</v>
      </c>
      <c r="D58" s="180">
        <f>E58+F58+G58+H58</f>
        <v>28516.459739999998</v>
      </c>
      <c r="E58" s="181">
        <f>E59+E60+E61+E62+E63+E64+E65</f>
        <v>0</v>
      </c>
      <c r="F58" s="181">
        <f>F59+F60+F61+F62+F63+F64+F65</f>
        <v>22522</v>
      </c>
      <c r="G58" s="181">
        <f>G59+G60+G61+G62+G63+G64+G65</f>
        <v>5994.4597400000002</v>
      </c>
      <c r="H58" s="172">
        <v>0</v>
      </c>
      <c r="I58" s="413"/>
      <c r="J58" s="416"/>
    </row>
    <row r="59" spans="1:10" x14ac:dyDescent="0.25">
      <c r="A59" s="366"/>
      <c r="B59" s="408" t="s">
        <v>9</v>
      </c>
      <c r="C59" s="165" t="s">
        <v>66</v>
      </c>
      <c r="D59" s="171">
        <f>E59+F59+G59+H59</f>
        <v>27946.459739999998</v>
      </c>
      <c r="E59" s="172">
        <f>E38+E48+E49</f>
        <v>0</v>
      </c>
      <c r="F59" s="172">
        <f>F38+F48+F49</f>
        <v>22522</v>
      </c>
      <c r="G59" s="172">
        <f>G38+G48+G49</f>
        <v>5424.4597400000002</v>
      </c>
      <c r="H59" s="172">
        <v>0</v>
      </c>
      <c r="I59" s="414"/>
      <c r="J59" s="411"/>
    </row>
    <row r="60" spans="1:10" x14ac:dyDescent="0.25">
      <c r="A60" s="367"/>
      <c r="B60" s="409"/>
      <c r="C60" s="165" t="s">
        <v>28</v>
      </c>
      <c r="D60" s="171">
        <f t="shared" ref="D60:D64" si="6">E60+F60+G60+H60</f>
        <v>0</v>
      </c>
      <c r="E60" s="172">
        <v>0</v>
      </c>
      <c r="F60" s="172">
        <v>0</v>
      </c>
      <c r="G60" s="172">
        <v>0</v>
      </c>
      <c r="H60" s="172">
        <v>0</v>
      </c>
      <c r="I60" s="414"/>
      <c r="J60" s="411"/>
    </row>
    <row r="61" spans="1:10" x14ac:dyDescent="0.25">
      <c r="A61" s="367"/>
      <c r="B61" s="409"/>
      <c r="C61" s="165" t="s">
        <v>30</v>
      </c>
      <c r="D61" s="171">
        <f t="shared" si="6"/>
        <v>570</v>
      </c>
      <c r="E61" s="172">
        <f>E50</f>
        <v>0</v>
      </c>
      <c r="F61" s="172">
        <f>F50</f>
        <v>0</v>
      </c>
      <c r="G61" s="172">
        <f>G50</f>
        <v>570</v>
      </c>
      <c r="H61" s="172">
        <v>0</v>
      </c>
      <c r="I61" s="414"/>
      <c r="J61" s="411"/>
    </row>
    <row r="62" spans="1:10" x14ac:dyDescent="0.25">
      <c r="A62" s="367"/>
      <c r="B62" s="409"/>
      <c r="C62" s="165" t="s">
        <v>44</v>
      </c>
      <c r="D62" s="171">
        <f t="shared" si="6"/>
        <v>0</v>
      </c>
      <c r="E62" s="172">
        <v>0</v>
      </c>
      <c r="F62" s="172">
        <v>0</v>
      </c>
      <c r="G62" s="172">
        <v>0</v>
      </c>
      <c r="H62" s="172">
        <v>0</v>
      </c>
      <c r="I62" s="414"/>
      <c r="J62" s="411"/>
    </row>
    <row r="63" spans="1:10" x14ac:dyDescent="0.25">
      <c r="A63" s="367"/>
      <c r="B63" s="409"/>
      <c r="C63" s="165" t="s">
        <v>32</v>
      </c>
      <c r="D63" s="171">
        <f t="shared" si="6"/>
        <v>0</v>
      </c>
      <c r="E63" s="172">
        <f t="shared" ref="E63:G65" si="7">E39+E51</f>
        <v>0</v>
      </c>
      <c r="F63" s="172">
        <f t="shared" si="7"/>
        <v>0</v>
      </c>
      <c r="G63" s="172">
        <f t="shared" si="7"/>
        <v>0</v>
      </c>
      <c r="H63" s="172">
        <v>0</v>
      </c>
      <c r="I63" s="414"/>
      <c r="J63" s="411"/>
    </row>
    <row r="64" spans="1:10" x14ac:dyDescent="0.25">
      <c r="A64" s="367"/>
      <c r="B64" s="409"/>
      <c r="C64" s="165" t="s">
        <v>16</v>
      </c>
      <c r="D64" s="171">
        <f t="shared" si="6"/>
        <v>0</v>
      </c>
      <c r="E64" s="172">
        <f t="shared" si="7"/>
        <v>0</v>
      </c>
      <c r="F64" s="172">
        <f t="shared" si="7"/>
        <v>0</v>
      </c>
      <c r="G64" s="172">
        <f t="shared" si="7"/>
        <v>0</v>
      </c>
      <c r="H64" s="172">
        <v>0</v>
      </c>
      <c r="I64" s="414"/>
      <c r="J64" s="411"/>
    </row>
    <row r="65" spans="1:10" x14ac:dyDescent="0.25">
      <c r="A65" s="367"/>
      <c r="B65" s="409"/>
      <c r="C65" s="165" t="s">
        <v>17</v>
      </c>
      <c r="D65" s="171">
        <f>E65+F65+G65+H65</f>
        <v>0</v>
      </c>
      <c r="E65" s="172">
        <f t="shared" si="7"/>
        <v>0</v>
      </c>
      <c r="F65" s="172">
        <f t="shared" si="7"/>
        <v>0</v>
      </c>
      <c r="G65" s="172">
        <f t="shared" si="7"/>
        <v>0</v>
      </c>
      <c r="H65" s="172">
        <v>0</v>
      </c>
      <c r="I65" s="414"/>
      <c r="J65" s="411"/>
    </row>
    <row r="66" spans="1:10" x14ac:dyDescent="0.25">
      <c r="A66" s="367"/>
      <c r="B66" s="409"/>
      <c r="C66" s="165" t="s">
        <v>18</v>
      </c>
      <c r="D66" s="171">
        <f>E66+F66+G66+H66</f>
        <v>0</v>
      </c>
      <c r="E66" s="172">
        <f>E54+E42</f>
        <v>0</v>
      </c>
      <c r="F66" s="172">
        <f>F54+F42</f>
        <v>0</v>
      </c>
      <c r="G66" s="172">
        <f>G54+G42</f>
        <v>0</v>
      </c>
      <c r="H66" s="172">
        <v>0</v>
      </c>
      <c r="I66" s="414"/>
      <c r="J66" s="411"/>
    </row>
    <row r="67" spans="1:10" x14ac:dyDescent="0.25">
      <c r="A67" s="367"/>
      <c r="B67" s="409"/>
      <c r="C67" s="165" t="s">
        <v>104</v>
      </c>
      <c r="D67" s="171">
        <v>0</v>
      </c>
      <c r="E67" s="172">
        <f>E58+E46</f>
        <v>0</v>
      </c>
      <c r="F67" s="172">
        <v>0</v>
      </c>
      <c r="G67" s="172">
        <v>0</v>
      </c>
      <c r="H67" s="172">
        <v>0</v>
      </c>
      <c r="I67" s="414"/>
      <c r="J67" s="411"/>
    </row>
    <row r="68" spans="1:10" x14ac:dyDescent="0.25">
      <c r="A68" s="367"/>
      <c r="B68" s="409"/>
      <c r="C68" s="165" t="s">
        <v>144</v>
      </c>
      <c r="D68" s="164">
        <f>E68+F68+G68</f>
        <v>0</v>
      </c>
      <c r="E68" s="48">
        <f t="shared" ref="E68:G68" si="8">E56</f>
        <v>0</v>
      </c>
      <c r="F68" s="48">
        <f t="shared" si="8"/>
        <v>0</v>
      </c>
      <c r="G68" s="48">
        <f t="shared" si="8"/>
        <v>0</v>
      </c>
      <c r="H68" s="48">
        <f>H56</f>
        <v>0</v>
      </c>
      <c r="I68" s="414"/>
      <c r="J68" s="411"/>
    </row>
    <row r="69" spans="1:10" x14ac:dyDescent="0.25">
      <c r="A69" s="368"/>
      <c r="B69" s="410"/>
      <c r="C69" s="165" t="s">
        <v>157</v>
      </c>
      <c r="D69" s="164">
        <f>E69+F69+G69</f>
        <v>0</v>
      </c>
      <c r="E69" s="48">
        <f t="shared" ref="E69:G69" si="9">E57</f>
        <v>0</v>
      </c>
      <c r="F69" s="48">
        <f t="shared" si="9"/>
        <v>0</v>
      </c>
      <c r="G69" s="48">
        <f t="shared" si="9"/>
        <v>0</v>
      </c>
      <c r="H69" s="48">
        <f>H57</f>
        <v>0</v>
      </c>
      <c r="I69" s="415"/>
      <c r="J69" s="417"/>
    </row>
    <row r="70" spans="1:10" x14ac:dyDescent="0.25">
      <c r="A70" s="182"/>
      <c r="B70" s="182" t="s">
        <v>10</v>
      </c>
      <c r="C70" s="183" t="s">
        <v>159</v>
      </c>
      <c r="D70" s="181">
        <f>E70+F70+G70</f>
        <v>475387.36257999996</v>
      </c>
      <c r="E70" s="181">
        <f t="shared" ref="E70" si="10">E71+E72+E73+E74+E75+E76+E77+E78+E79+E80+E81</f>
        <v>0</v>
      </c>
      <c r="F70" s="181">
        <f>F71+F72+F73+F74+F75+F76+F77+F78+F79+F80+F81</f>
        <v>369025</v>
      </c>
      <c r="G70" s="181">
        <f>G71+G72+G73+G74+G75+G76+G77+G78+G79+G80+G81</f>
        <v>106362.36257999999</v>
      </c>
      <c r="H70" s="181">
        <v>0</v>
      </c>
      <c r="I70" s="418"/>
      <c r="J70" s="416"/>
    </row>
    <row r="71" spans="1:10" x14ac:dyDescent="0.25">
      <c r="A71" s="366"/>
      <c r="B71" s="408" t="s">
        <v>9</v>
      </c>
      <c r="C71" s="184" t="s">
        <v>26</v>
      </c>
      <c r="D71" s="172">
        <f>E71+F71+G71</f>
        <v>32046.277620000001</v>
      </c>
      <c r="E71" s="172">
        <f t="shared" ref="E71:G76" si="11">E24+E59</f>
        <v>0</v>
      </c>
      <c r="F71" s="172">
        <f t="shared" si="11"/>
        <v>22522</v>
      </c>
      <c r="G71" s="172">
        <f t="shared" si="11"/>
        <v>9524.2776200000008</v>
      </c>
      <c r="H71" s="172">
        <v>0</v>
      </c>
      <c r="I71" s="419"/>
      <c r="J71" s="411"/>
    </row>
    <row r="72" spans="1:10" x14ac:dyDescent="0.25">
      <c r="A72" s="367"/>
      <c r="B72" s="409"/>
      <c r="C72" s="184" t="s">
        <v>12</v>
      </c>
      <c r="D72" s="172">
        <f>D12</f>
        <v>905.63595999999995</v>
      </c>
      <c r="E72" s="172">
        <f t="shared" si="11"/>
        <v>0</v>
      </c>
      <c r="F72" s="172">
        <f t="shared" si="11"/>
        <v>0</v>
      </c>
      <c r="G72" s="172">
        <f t="shared" si="11"/>
        <v>905.63595999999995</v>
      </c>
      <c r="H72" s="172">
        <v>0</v>
      </c>
      <c r="I72" s="419"/>
      <c r="J72" s="411"/>
    </row>
    <row r="73" spans="1:10" x14ac:dyDescent="0.25">
      <c r="A73" s="367"/>
      <c r="B73" s="409"/>
      <c r="C73" s="184" t="s">
        <v>13</v>
      </c>
      <c r="D73" s="172">
        <f>E73+F73+G73+H73</f>
        <v>1220</v>
      </c>
      <c r="E73" s="172">
        <f t="shared" si="11"/>
        <v>0</v>
      </c>
      <c r="F73" s="172">
        <f t="shared" si="11"/>
        <v>0</v>
      </c>
      <c r="G73" s="172">
        <f t="shared" si="11"/>
        <v>1220</v>
      </c>
      <c r="H73" s="172">
        <v>0</v>
      </c>
      <c r="I73" s="419"/>
      <c r="J73" s="411"/>
    </row>
    <row r="74" spans="1:10" x14ac:dyDescent="0.25">
      <c r="A74" s="367"/>
      <c r="B74" s="409"/>
      <c r="C74" s="184" t="s">
        <v>14</v>
      </c>
      <c r="D74" s="172">
        <f>E74+F74+G74+H74</f>
        <v>3118.2089999999998</v>
      </c>
      <c r="E74" s="172">
        <f t="shared" si="11"/>
        <v>0</v>
      </c>
      <c r="F74" s="172">
        <f t="shared" si="11"/>
        <v>0</v>
      </c>
      <c r="G74" s="172">
        <f t="shared" si="11"/>
        <v>3118.2089999999998</v>
      </c>
      <c r="H74" s="172">
        <v>0</v>
      </c>
      <c r="I74" s="419"/>
      <c r="J74" s="411"/>
    </row>
    <row r="75" spans="1:10" x14ac:dyDescent="0.25">
      <c r="A75" s="367"/>
      <c r="B75" s="409"/>
      <c r="C75" s="184" t="s">
        <v>15</v>
      </c>
      <c r="D75" s="172">
        <f>E75+F75+G75</f>
        <v>897</v>
      </c>
      <c r="E75" s="172">
        <f t="shared" si="11"/>
        <v>0</v>
      </c>
      <c r="F75" s="172">
        <f t="shared" si="11"/>
        <v>0</v>
      </c>
      <c r="G75" s="172">
        <f t="shared" si="11"/>
        <v>897</v>
      </c>
      <c r="H75" s="172">
        <v>0</v>
      </c>
      <c r="I75" s="419"/>
      <c r="J75" s="411"/>
    </row>
    <row r="76" spans="1:10" x14ac:dyDescent="0.25">
      <c r="A76" s="367"/>
      <c r="B76" s="409"/>
      <c r="C76" s="184" t="s">
        <v>16</v>
      </c>
      <c r="D76" s="172">
        <f>E76+F76+G76+H76</f>
        <v>0</v>
      </c>
      <c r="E76" s="172">
        <f t="shared" si="11"/>
        <v>0</v>
      </c>
      <c r="F76" s="172">
        <f t="shared" si="11"/>
        <v>0</v>
      </c>
      <c r="G76" s="172">
        <f t="shared" si="11"/>
        <v>0</v>
      </c>
      <c r="H76" s="172">
        <v>0</v>
      </c>
      <c r="I76" s="419"/>
      <c r="J76" s="411"/>
    </row>
    <row r="77" spans="1:10" x14ac:dyDescent="0.25">
      <c r="A77" s="367"/>
      <c r="B77" s="409"/>
      <c r="C77" s="184" t="s">
        <v>17</v>
      </c>
      <c r="D77" s="172">
        <f>E77+F77+G77+H77</f>
        <v>0</v>
      </c>
      <c r="E77" s="172">
        <f>E30+E53</f>
        <v>0</v>
      </c>
      <c r="F77" s="172">
        <f>F30+F53</f>
        <v>0</v>
      </c>
      <c r="G77" s="172">
        <f>G30+G53</f>
        <v>0</v>
      </c>
      <c r="H77" s="172">
        <v>0</v>
      </c>
      <c r="I77" s="419"/>
      <c r="J77" s="411"/>
    </row>
    <row r="78" spans="1:10" x14ac:dyDescent="0.25">
      <c r="A78" s="367"/>
      <c r="B78" s="409"/>
      <c r="C78" s="185" t="s">
        <v>18</v>
      </c>
      <c r="D78" s="172">
        <f>E78+F78+G78+H78</f>
        <v>750</v>
      </c>
      <c r="E78" s="172">
        <f>E31+E66</f>
        <v>0</v>
      </c>
      <c r="F78" s="172">
        <f>F31+F66</f>
        <v>0</v>
      </c>
      <c r="G78" s="172">
        <f>G31+G66</f>
        <v>750</v>
      </c>
      <c r="H78" s="172">
        <v>0</v>
      </c>
      <c r="I78" s="419"/>
      <c r="J78" s="411"/>
    </row>
    <row r="79" spans="1:10" x14ac:dyDescent="0.25">
      <c r="A79" s="367"/>
      <c r="B79" s="409"/>
      <c r="C79" s="185" t="s">
        <v>104</v>
      </c>
      <c r="D79" s="172">
        <f>E79+F79+G79</f>
        <v>166454</v>
      </c>
      <c r="E79" s="172">
        <f t="shared" ref="E79:G79" si="12">E67+E32</f>
        <v>0</v>
      </c>
      <c r="F79" s="172">
        <f t="shared" si="12"/>
        <v>144754</v>
      </c>
      <c r="G79" s="172">
        <f t="shared" si="12"/>
        <v>21700</v>
      </c>
      <c r="H79" s="172">
        <f>H67+H32</f>
        <v>0</v>
      </c>
      <c r="I79" s="419"/>
      <c r="J79" s="411"/>
    </row>
    <row r="80" spans="1:10" x14ac:dyDescent="0.25">
      <c r="A80" s="367"/>
      <c r="B80" s="409"/>
      <c r="C80" s="165" t="s">
        <v>144</v>
      </c>
      <c r="D80" s="164">
        <f>E80+F80+G80</f>
        <v>180949.5</v>
      </c>
      <c r="E80" s="48">
        <f t="shared" ref="E80:G81" si="13">E68+E33</f>
        <v>0</v>
      </c>
      <c r="F80" s="48">
        <f t="shared" si="13"/>
        <v>157426</v>
      </c>
      <c r="G80" s="48">
        <f t="shared" si="13"/>
        <v>23523.5</v>
      </c>
      <c r="H80" s="48">
        <f>H68+H33</f>
        <v>0</v>
      </c>
      <c r="I80" s="419"/>
      <c r="J80" s="411"/>
    </row>
    <row r="81" spans="1:10" x14ac:dyDescent="0.25">
      <c r="A81" s="368"/>
      <c r="B81" s="410"/>
      <c r="C81" s="165" t="s">
        <v>160</v>
      </c>
      <c r="D81" s="164">
        <f>E81+F81+G81</f>
        <v>89046.739999999991</v>
      </c>
      <c r="E81" s="48">
        <f t="shared" si="13"/>
        <v>0</v>
      </c>
      <c r="F81" s="48">
        <f t="shared" si="13"/>
        <v>44323</v>
      </c>
      <c r="G81" s="48">
        <f t="shared" si="13"/>
        <v>44723.74</v>
      </c>
      <c r="H81" s="48">
        <f>H69+H34</f>
        <v>0</v>
      </c>
      <c r="I81" s="420"/>
      <c r="J81" s="417"/>
    </row>
    <row r="83" spans="1:10" x14ac:dyDescent="0.25">
      <c r="B83" s="427" t="s">
        <v>103</v>
      </c>
      <c r="C83" s="427"/>
      <c r="D83" s="427"/>
    </row>
  </sheetData>
  <mergeCells count="47">
    <mergeCell ref="H1:J1"/>
    <mergeCell ref="H2:J2"/>
    <mergeCell ref="A3:J3"/>
    <mergeCell ref="A9:J9"/>
    <mergeCell ref="A4:A6"/>
    <mergeCell ref="B4:B6"/>
    <mergeCell ref="C4:C6"/>
    <mergeCell ref="D4:D6"/>
    <mergeCell ref="E4:H4"/>
    <mergeCell ref="I4:I6"/>
    <mergeCell ref="J4:J6"/>
    <mergeCell ref="E5:E6"/>
    <mergeCell ref="F5:G5"/>
    <mergeCell ref="H5:H6"/>
    <mergeCell ref="A8:J8"/>
    <mergeCell ref="B83:D83"/>
    <mergeCell ref="A10:J10"/>
    <mergeCell ref="I11:I13"/>
    <mergeCell ref="J11:J13"/>
    <mergeCell ref="I46:I50"/>
    <mergeCell ref="A35:J35"/>
    <mergeCell ref="A36:J36"/>
    <mergeCell ref="A37:J37"/>
    <mergeCell ref="C48:C49"/>
    <mergeCell ref="B14:B16"/>
    <mergeCell ref="A14:A16"/>
    <mergeCell ref="J38:J45"/>
    <mergeCell ref="A51:A57"/>
    <mergeCell ref="B51:B57"/>
    <mergeCell ref="I51:I57"/>
    <mergeCell ref="I38:I45"/>
    <mergeCell ref="B17:B22"/>
    <mergeCell ref="B24:B34"/>
    <mergeCell ref="A17:A22"/>
    <mergeCell ref="A24:A34"/>
    <mergeCell ref="A59:A69"/>
    <mergeCell ref="B59:B69"/>
    <mergeCell ref="B38:B45"/>
    <mergeCell ref="A38:A45"/>
    <mergeCell ref="B71:B81"/>
    <mergeCell ref="A71:A81"/>
    <mergeCell ref="J47:J50"/>
    <mergeCell ref="J51:J57"/>
    <mergeCell ref="I58:I69"/>
    <mergeCell ref="J58:J69"/>
    <mergeCell ref="I70:I81"/>
    <mergeCell ref="J70:J81"/>
  </mergeCells>
  <pageMargins left="0.25" right="0.25" top="0.75" bottom="0.75" header="0.3" footer="0.3"/>
  <pageSetup paperSize="9" scale="61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abSelected="1" workbookViewId="0">
      <selection activeCell="P9" sqref="P9"/>
    </sheetView>
  </sheetViews>
  <sheetFormatPr defaultRowHeight="15" x14ac:dyDescent="0.25"/>
  <cols>
    <col min="1" max="1" width="6.42578125" customWidth="1"/>
    <col min="2" max="2" width="37.140625" customWidth="1"/>
    <col min="3" max="3" width="14.140625" customWidth="1"/>
    <col min="4" max="4" width="17.140625" customWidth="1"/>
    <col min="5" max="5" width="13.5703125" customWidth="1"/>
    <col min="6" max="6" width="17" customWidth="1"/>
    <col min="7" max="7" width="16.5703125" customWidth="1"/>
    <col min="8" max="8" width="18.85546875" customWidth="1"/>
    <col min="9" max="9" width="15.28515625" customWidth="1"/>
    <col min="10" max="10" width="21.42578125" customWidth="1"/>
  </cols>
  <sheetData>
    <row r="1" spans="1:10" x14ac:dyDescent="0.25">
      <c r="A1" s="9"/>
      <c r="B1" s="9"/>
      <c r="C1" s="9"/>
      <c r="D1" s="9"/>
      <c r="E1" s="9"/>
      <c r="F1" s="9"/>
      <c r="G1" s="441" t="s">
        <v>93</v>
      </c>
      <c r="H1" s="441"/>
      <c r="I1" s="441"/>
      <c r="J1" s="441"/>
    </row>
    <row r="2" spans="1:10" ht="26.25" customHeight="1" x14ac:dyDescent="0.25">
      <c r="A2" s="9"/>
      <c r="B2" s="9"/>
      <c r="C2" s="9"/>
      <c r="D2" s="9"/>
      <c r="E2" s="9"/>
      <c r="F2" s="9"/>
      <c r="G2" s="263" t="s">
        <v>155</v>
      </c>
      <c r="H2" s="263"/>
      <c r="I2" s="263"/>
      <c r="J2" s="263"/>
    </row>
    <row r="3" spans="1:10" ht="15.75" x14ac:dyDescent="0.25">
      <c r="A3" s="9"/>
      <c r="B3" s="9"/>
      <c r="C3" s="9"/>
      <c r="D3" s="9"/>
      <c r="E3" s="9"/>
      <c r="F3" s="9"/>
      <c r="G3" s="16"/>
      <c r="H3" s="16"/>
      <c r="I3" s="16"/>
      <c r="J3" s="16"/>
    </row>
    <row r="4" spans="1:10" ht="33.75" customHeight="1" x14ac:dyDescent="0.25">
      <c r="A4" s="448" t="s">
        <v>156</v>
      </c>
      <c r="B4" s="449"/>
      <c r="C4" s="449"/>
      <c r="D4" s="449"/>
      <c r="E4" s="449"/>
      <c r="F4" s="449"/>
      <c r="G4" s="449"/>
      <c r="H4" s="449"/>
      <c r="I4" s="449"/>
      <c r="J4" s="449"/>
    </row>
    <row r="5" spans="1:10" x14ac:dyDescent="0.25">
      <c r="A5" s="351" t="s">
        <v>0</v>
      </c>
      <c r="B5" s="347" t="s">
        <v>21</v>
      </c>
      <c r="C5" s="347" t="s">
        <v>22</v>
      </c>
      <c r="D5" s="347" t="s">
        <v>49</v>
      </c>
      <c r="E5" s="347" t="s">
        <v>1</v>
      </c>
      <c r="F5" s="347"/>
      <c r="G5" s="347"/>
      <c r="H5" s="347"/>
      <c r="I5" s="347" t="s">
        <v>50</v>
      </c>
      <c r="J5" s="347" t="s">
        <v>11</v>
      </c>
    </row>
    <row r="6" spans="1:10" x14ac:dyDescent="0.25">
      <c r="A6" s="351"/>
      <c r="B6" s="347"/>
      <c r="C6" s="347"/>
      <c r="D6" s="347"/>
      <c r="E6" s="8" t="s">
        <v>3</v>
      </c>
      <c r="F6" s="347" t="s">
        <v>4</v>
      </c>
      <c r="G6" s="347"/>
      <c r="H6" s="347" t="s">
        <v>2</v>
      </c>
      <c r="I6" s="347"/>
      <c r="J6" s="347"/>
    </row>
    <row r="7" spans="1:10" ht="80.25" customHeight="1" x14ac:dyDescent="0.25">
      <c r="A7" s="351"/>
      <c r="B7" s="347"/>
      <c r="C7" s="347"/>
      <c r="D7" s="347"/>
      <c r="E7" s="8"/>
      <c r="F7" s="8" t="s">
        <v>51</v>
      </c>
      <c r="G7" s="8" t="s">
        <v>5</v>
      </c>
      <c r="H7" s="347"/>
      <c r="I7" s="347"/>
      <c r="J7" s="347"/>
    </row>
    <row r="8" spans="1:10" x14ac:dyDescent="0.25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</row>
    <row r="9" spans="1:10" x14ac:dyDescent="0.25">
      <c r="A9" s="450" t="s">
        <v>94</v>
      </c>
      <c r="B9" s="450"/>
      <c r="C9" s="450"/>
      <c r="D9" s="450"/>
      <c r="E9" s="450"/>
      <c r="F9" s="450"/>
      <c r="G9" s="450"/>
      <c r="H9" s="450"/>
      <c r="I9" s="450"/>
      <c r="J9" s="450"/>
    </row>
    <row r="10" spans="1:10" ht="21.75" customHeight="1" x14ac:dyDescent="0.25">
      <c r="A10" s="451" t="s">
        <v>185</v>
      </c>
      <c r="B10" s="451"/>
      <c r="C10" s="451"/>
      <c r="D10" s="451"/>
      <c r="E10" s="451"/>
      <c r="F10" s="451"/>
      <c r="G10" s="451"/>
      <c r="H10" s="451"/>
      <c r="I10" s="451"/>
      <c r="J10" s="451"/>
    </row>
    <row r="11" spans="1:10" ht="23.25" customHeight="1" x14ac:dyDescent="0.25">
      <c r="A11" s="451" t="s">
        <v>186</v>
      </c>
      <c r="B11" s="451"/>
      <c r="C11" s="451"/>
      <c r="D11" s="451"/>
      <c r="E11" s="451"/>
      <c r="F11" s="451"/>
      <c r="G11" s="451"/>
      <c r="H11" s="451"/>
      <c r="I11" s="451"/>
      <c r="J11" s="451"/>
    </row>
    <row r="12" spans="1:10" ht="40.5" x14ac:dyDescent="0.25">
      <c r="A12" s="133">
        <v>1</v>
      </c>
      <c r="B12" s="187" t="s">
        <v>95</v>
      </c>
      <c r="C12" s="144" t="s">
        <v>162</v>
      </c>
      <c r="D12" s="188"/>
      <c r="E12" s="189"/>
      <c r="F12" s="189"/>
      <c r="G12" s="189"/>
      <c r="H12" s="189"/>
      <c r="I12" s="190" t="s">
        <v>61</v>
      </c>
      <c r="J12" s="142"/>
    </row>
    <row r="13" spans="1:10" ht="40.5" x14ac:dyDescent="0.25">
      <c r="A13" s="147">
        <v>2</v>
      </c>
      <c r="B13" s="187" t="s">
        <v>96</v>
      </c>
      <c r="C13" s="144" t="s">
        <v>162</v>
      </c>
      <c r="D13" s="189"/>
      <c r="E13" s="189"/>
      <c r="F13" s="189"/>
      <c r="G13" s="189"/>
      <c r="H13" s="189"/>
      <c r="I13" s="190" t="s">
        <v>61</v>
      </c>
      <c r="J13" s="191"/>
    </row>
    <row r="14" spans="1:10" ht="40.5" x14ac:dyDescent="0.25">
      <c r="A14" s="147">
        <v>3</v>
      </c>
      <c r="B14" s="187" t="s">
        <v>55</v>
      </c>
      <c r="C14" s="144" t="s">
        <v>162</v>
      </c>
      <c r="D14" s="189"/>
      <c r="E14" s="189"/>
      <c r="F14" s="189"/>
      <c r="G14" s="189"/>
      <c r="H14" s="192"/>
      <c r="I14" s="190" t="s">
        <v>61</v>
      </c>
      <c r="J14" s="191"/>
    </row>
    <row r="15" spans="1:10" ht="40.5" x14ac:dyDescent="0.25">
      <c r="A15" s="133">
        <v>4</v>
      </c>
      <c r="B15" s="187" t="s">
        <v>97</v>
      </c>
      <c r="C15" s="144" t="s">
        <v>162</v>
      </c>
      <c r="D15" s="192"/>
      <c r="E15" s="192"/>
      <c r="F15" s="192"/>
      <c r="G15" s="188"/>
      <c r="H15" s="192"/>
      <c r="I15" s="190" t="s">
        <v>61</v>
      </c>
      <c r="J15" s="142"/>
    </row>
    <row r="16" spans="1:10" ht="15" customHeight="1" x14ac:dyDescent="0.25">
      <c r="A16" s="369">
        <v>5</v>
      </c>
      <c r="B16" s="366" t="s">
        <v>94</v>
      </c>
      <c r="C16" s="133" t="s">
        <v>66</v>
      </c>
      <c r="D16" s="189">
        <f t="shared" ref="D16:D22" si="0">SUM(E16:H16)</f>
        <v>6851.2604000000001</v>
      </c>
      <c r="E16" s="189">
        <v>0</v>
      </c>
      <c r="F16" s="189">
        <v>1913.7329999999999</v>
      </c>
      <c r="G16" s="193">
        <v>1530.5273999999999</v>
      </c>
      <c r="H16" s="189">
        <v>3407</v>
      </c>
      <c r="I16" s="452" t="s">
        <v>139</v>
      </c>
      <c r="J16" s="354" t="s">
        <v>187</v>
      </c>
    </row>
    <row r="17" spans="1:10" ht="15" customHeight="1" x14ac:dyDescent="0.25">
      <c r="A17" s="370"/>
      <c r="B17" s="367"/>
      <c r="C17" s="133" t="s">
        <v>12</v>
      </c>
      <c r="D17" s="189">
        <f t="shared" si="0"/>
        <v>5689.2170000000006</v>
      </c>
      <c r="E17" s="189">
        <v>0</v>
      </c>
      <c r="F17" s="189">
        <v>1754.12</v>
      </c>
      <c r="G17" s="193">
        <v>740</v>
      </c>
      <c r="H17" s="189">
        <v>3195.0970000000002</v>
      </c>
      <c r="I17" s="453"/>
      <c r="J17" s="355"/>
    </row>
    <row r="18" spans="1:10" ht="15" customHeight="1" x14ac:dyDescent="0.25">
      <c r="A18" s="370"/>
      <c r="B18" s="367"/>
      <c r="C18" s="133" t="s">
        <v>13</v>
      </c>
      <c r="D18" s="189">
        <f t="shared" si="0"/>
        <v>9680</v>
      </c>
      <c r="E18" s="189">
        <v>0</v>
      </c>
      <c r="F18" s="189">
        <v>2339.4839999999999</v>
      </c>
      <c r="G18" s="193">
        <v>1075.0847000000001</v>
      </c>
      <c r="H18" s="189">
        <v>6265.4313000000002</v>
      </c>
      <c r="I18" s="453"/>
      <c r="J18" s="355"/>
    </row>
    <row r="19" spans="1:10" ht="15" customHeight="1" x14ac:dyDescent="0.25">
      <c r="A19" s="370"/>
      <c r="B19" s="367"/>
      <c r="C19" s="133" t="s">
        <v>44</v>
      </c>
      <c r="D19" s="189">
        <f t="shared" si="0"/>
        <v>0</v>
      </c>
      <c r="E19" s="189">
        <v>0</v>
      </c>
      <c r="F19" s="189">
        <v>0</v>
      </c>
      <c r="G19" s="193">
        <v>0</v>
      </c>
      <c r="H19" s="189">
        <v>0</v>
      </c>
      <c r="I19" s="453"/>
      <c r="J19" s="355"/>
    </row>
    <row r="20" spans="1:10" ht="15" customHeight="1" x14ac:dyDescent="0.25">
      <c r="A20" s="370"/>
      <c r="B20" s="367"/>
      <c r="C20" s="133" t="s">
        <v>15</v>
      </c>
      <c r="D20" s="189">
        <f>SUM(E20:H20)</f>
        <v>881.24399999999991</v>
      </c>
      <c r="E20" s="189">
        <v>0</v>
      </c>
      <c r="F20" s="189">
        <v>774.8</v>
      </c>
      <c r="G20" s="193">
        <v>106.444</v>
      </c>
      <c r="H20" s="189">
        <v>0</v>
      </c>
      <c r="I20" s="453"/>
      <c r="J20" s="355"/>
    </row>
    <row r="21" spans="1:10" ht="15" customHeight="1" x14ac:dyDescent="0.25">
      <c r="A21" s="370"/>
      <c r="B21" s="367"/>
      <c r="C21" s="133" t="s">
        <v>16</v>
      </c>
      <c r="D21" s="189">
        <f t="shared" si="0"/>
        <v>1209.80555</v>
      </c>
      <c r="E21" s="189">
        <v>0</v>
      </c>
      <c r="F21" s="189">
        <v>864.1</v>
      </c>
      <c r="G21" s="193">
        <v>345.70555000000002</v>
      </c>
      <c r="H21" s="189">
        <v>0</v>
      </c>
      <c r="I21" s="453"/>
      <c r="J21" s="355"/>
    </row>
    <row r="22" spans="1:10" ht="15.75" customHeight="1" x14ac:dyDescent="0.25">
      <c r="A22" s="370"/>
      <c r="B22" s="367"/>
      <c r="C22" s="133" t="s">
        <v>17</v>
      </c>
      <c r="D22" s="189">
        <f t="shared" si="0"/>
        <v>973.9</v>
      </c>
      <c r="E22" s="189">
        <v>0</v>
      </c>
      <c r="F22" s="189">
        <v>793.9</v>
      </c>
      <c r="G22" s="193">
        <v>180</v>
      </c>
      <c r="H22" s="189">
        <v>0</v>
      </c>
      <c r="I22" s="453"/>
      <c r="J22" s="355"/>
    </row>
    <row r="23" spans="1:10" ht="15.75" customHeight="1" x14ac:dyDescent="0.25">
      <c r="A23" s="370"/>
      <c r="B23" s="367"/>
      <c r="C23" s="133" t="s">
        <v>18</v>
      </c>
      <c r="D23" s="189">
        <f>SUM(E23:H23)</f>
        <v>961.45699999999999</v>
      </c>
      <c r="E23" s="189">
        <v>0</v>
      </c>
      <c r="F23" s="189">
        <v>809.6</v>
      </c>
      <c r="G23" s="193">
        <v>151.857</v>
      </c>
      <c r="H23" s="189">
        <v>0</v>
      </c>
      <c r="I23" s="453"/>
      <c r="J23" s="355"/>
    </row>
    <row r="24" spans="1:10" ht="15.75" customHeight="1" x14ac:dyDescent="0.25">
      <c r="A24" s="370"/>
      <c r="B24" s="367"/>
      <c r="C24" s="133" t="s">
        <v>104</v>
      </c>
      <c r="D24" s="194">
        <f>SUM(E24:H24)</f>
        <v>0</v>
      </c>
      <c r="E24" s="195">
        <v>0</v>
      </c>
      <c r="F24" s="195">
        <v>0</v>
      </c>
      <c r="G24" s="196">
        <v>0</v>
      </c>
      <c r="H24" s="195">
        <v>0</v>
      </c>
      <c r="I24" s="453"/>
      <c r="J24" s="355"/>
    </row>
    <row r="25" spans="1:10" ht="15.75" customHeight="1" x14ac:dyDescent="0.25">
      <c r="A25" s="370"/>
      <c r="B25" s="367"/>
      <c r="C25" s="133" t="s">
        <v>144</v>
      </c>
      <c r="D25" s="194">
        <f>SUM(E25:H25)</f>
        <v>0</v>
      </c>
      <c r="E25" s="197">
        <v>0</v>
      </c>
      <c r="F25" s="197">
        <v>0</v>
      </c>
      <c r="G25" s="193">
        <v>0</v>
      </c>
      <c r="H25" s="197">
        <v>0</v>
      </c>
      <c r="I25" s="454"/>
      <c r="J25" s="356"/>
    </row>
    <row r="26" spans="1:10" ht="15.75" customHeight="1" x14ac:dyDescent="0.25">
      <c r="A26" s="371"/>
      <c r="B26" s="368"/>
      <c r="C26" s="198" t="s">
        <v>160</v>
      </c>
      <c r="D26" s="194">
        <f>SUM(E26:H26)</f>
        <v>0</v>
      </c>
      <c r="E26" s="199">
        <v>0</v>
      </c>
      <c r="F26" s="199">
        <v>0</v>
      </c>
      <c r="G26" s="200">
        <v>0</v>
      </c>
      <c r="H26" s="199">
        <v>0</v>
      </c>
      <c r="I26" s="201"/>
      <c r="J26" s="202"/>
    </row>
    <row r="27" spans="1:10" ht="60" customHeight="1" x14ac:dyDescent="0.25">
      <c r="A27" s="147">
        <v>6</v>
      </c>
      <c r="B27" s="203" t="s">
        <v>98</v>
      </c>
      <c r="C27" s="204" t="s">
        <v>162</v>
      </c>
      <c r="D27" s="205">
        <v>0</v>
      </c>
      <c r="E27" s="205">
        <v>0</v>
      </c>
      <c r="F27" s="205">
        <v>0</v>
      </c>
      <c r="G27" s="206">
        <v>0</v>
      </c>
      <c r="H27" s="205">
        <v>0</v>
      </c>
      <c r="I27" s="190" t="s">
        <v>61</v>
      </c>
      <c r="J27" s="191"/>
    </row>
    <row r="28" spans="1:10" ht="40.5" x14ac:dyDescent="0.25">
      <c r="A28" s="147">
        <v>7</v>
      </c>
      <c r="B28" s="187" t="s">
        <v>60</v>
      </c>
      <c r="C28" s="207" t="s">
        <v>163</v>
      </c>
      <c r="D28" s="208">
        <v>0</v>
      </c>
      <c r="E28" s="208">
        <v>0</v>
      </c>
      <c r="F28" s="208">
        <v>0</v>
      </c>
      <c r="G28" s="208">
        <v>0</v>
      </c>
      <c r="H28" s="208">
        <v>0</v>
      </c>
      <c r="I28" s="190" t="s">
        <v>61</v>
      </c>
      <c r="J28" s="209"/>
    </row>
    <row r="29" spans="1:10" x14ac:dyDescent="0.25">
      <c r="A29" s="144"/>
      <c r="B29" s="210" t="s">
        <v>10</v>
      </c>
      <c r="C29" s="211" t="s">
        <v>159</v>
      </c>
      <c r="D29" s="212">
        <f>F29+G29+H29</f>
        <v>26246.883950000003</v>
      </c>
      <c r="E29" s="212">
        <v>0</v>
      </c>
      <c r="F29" s="212">
        <f>F30+F31+F32+F33+F34+F35+F36+F37</f>
        <v>9249.737000000001</v>
      </c>
      <c r="G29" s="212">
        <f>G30+G31+G32+G33+G34+G35+G36+G37</f>
        <v>4129.6186500000003</v>
      </c>
      <c r="H29" s="212">
        <f>H30+H31+H32+H33+H34+H35+H36+H37</f>
        <v>12867.5283</v>
      </c>
      <c r="I29" s="455"/>
      <c r="J29" s="357"/>
    </row>
    <row r="30" spans="1:10" ht="17.25" customHeight="1" x14ac:dyDescent="0.25">
      <c r="A30" s="369"/>
      <c r="B30" s="381" t="s">
        <v>62</v>
      </c>
      <c r="C30" s="133" t="s">
        <v>66</v>
      </c>
      <c r="D30" s="128">
        <f>F30+G30+H30</f>
        <v>6851.2604000000001</v>
      </c>
      <c r="E30" s="128">
        <f t="shared" ref="E30:H33" si="1">E16</f>
        <v>0</v>
      </c>
      <c r="F30" s="128">
        <f t="shared" si="1"/>
        <v>1913.7329999999999</v>
      </c>
      <c r="G30" s="128">
        <f t="shared" si="1"/>
        <v>1530.5273999999999</v>
      </c>
      <c r="H30" s="128">
        <f t="shared" si="1"/>
        <v>3407</v>
      </c>
      <c r="I30" s="456"/>
      <c r="J30" s="358"/>
    </row>
    <row r="31" spans="1:10" ht="15" customHeight="1" x14ac:dyDescent="0.25">
      <c r="A31" s="370"/>
      <c r="B31" s="382"/>
      <c r="C31" s="133" t="s">
        <v>12</v>
      </c>
      <c r="D31" s="128">
        <f t="shared" ref="D31:D36" si="2">F31+G31+H31</f>
        <v>5689.2170000000006</v>
      </c>
      <c r="E31" s="128">
        <f t="shared" si="1"/>
        <v>0</v>
      </c>
      <c r="F31" s="128">
        <f t="shared" si="1"/>
        <v>1754.12</v>
      </c>
      <c r="G31" s="128">
        <f t="shared" si="1"/>
        <v>740</v>
      </c>
      <c r="H31" s="128">
        <f t="shared" si="1"/>
        <v>3195.0970000000002</v>
      </c>
      <c r="I31" s="456"/>
      <c r="J31" s="358"/>
    </row>
    <row r="32" spans="1:10" ht="15" customHeight="1" x14ac:dyDescent="0.25">
      <c r="A32" s="370"/>
      <c r="B32" s="382"/>
      <c r="C32" s="133" t="s">
        <v>13</v>
      </c>
      <c r="D32" s="128">
        <f t="shared" si="2"/>
        <v>9680</v>
      </c>
      <c r="E32" s="128">
        <f t="shared" si="1"/>
        <v>0</v>
      </c>
      <c r="F32" s="128">
        <f t="shared" si="1"/>
        <v>2339.4839999999999</v>
      </c>
      <c r="G32" s="128">
        <f t="shared" si="1"/>
        <v>1075.0847000000001</v>
      </c>
      <c r="H32" s="128">
        <f t="shared" si="1"/>
        <v>6265.4313000000002</v>
      </c>
      <c r="I32" s="456"/>
      <c r="J32" s="358"/>
    </row>
    <row r="33" spans="1:10" ht="15" customHeight="1" x14ac:dyDescent="0.25">
      <c r="A33" s="370"/>
      <c r="B33" s="382"/>
      <c r="C33" s="133" t="s">
        <v>44</v>
      </c>
      <c r="D33" s="128">
        <f t="shared" si="2"/>
        <v>0</v>
      </c>
      <c r="E33" s="128">
        <f t="shared" si="1"/>
        <v>0</v>
      </c>
      <c r="F33" s="128">
        <f t="shared" si="1"/>
        <v>0</v>
      </c>
      <c r="G33" s="128">
        <f t="shared" si="1"/>
        <v>0</v>
      </c>
      <c r="H33" s="128">
        <f t="shared" si="1"/>
        <v>0</v>
      </c>
      <c r="I33" s="456"/>
      <c r="J33" s="358"/>
    </row>
    <row r="34" spans="1:10" ht="15" customHeight="1" x14ac:dyDescent="0.25">
      <c r="A34" s="370"/>
      <c r="B34" s="382"/>
      <c r="C34" s="133" t="s">
        <v>15</v>
      </c>
      <c r="D34" s="128">
        <f t="shared" si="2"/>
        <v>881.24399999999991</v>
      </c>
      <c r="E34" s="128">
        <f t="shared" ref="E34" si="3">E20</f>
        <v>0</v>
      </c>
      <c r="F34" s="128">
        <f t="shared" ref="F34" si="4">F20</f>
        <v>774.8</v>
      </c>
      <c r="G34" s="128">
        <f t="shared" ref="G34" si="5">G20</f>
        <v>106.444</v>
      </c>
      <c r="H34" s="128">
        <f t="shared" ref="H34" si="6">H20</f>
        <v>0</v>
      </c>
      <c r="I34" s="456"/>
      <c r="J34" s="358"/>
    </row>
    <row r="35" spans="1:10" ht="15" customHeight="1" x14ac:dyDescent="0.25">
      <c r="A35" s="370"/>
      <c r="B35" s="382"/>
      <c r="C35" s="133" t="s">
        <v>16</v>
      </c>
      <c r="D35" s="128">
        <f t="shared" si="2"/>
        <v>1209.80555</v>
      </c>
      <c r="E35" s="128">
        <f t="shared" ref="E35" si="7">E21</f>
        <v>0</v>
      </c>
      <c r="F35" s="128">
        <f t="shared" ref="F35" si="8">F21</f>
        <v>864.1</v>
      </c>
      <c r="G35" s="128">
        <f t="shared" ref="G35" si="9">G21</f>
        <v>345.70555000000002</v>
      </c>
      <c r="H35" s="128">
        <f t="shared" ref="H35" si="10">H21</f>
        <v>0</v>
      </c>
      <c r="I35" s="456"/>
      <c r="J35" s="358"/>
    </row>
    <row r="36" spans="1:10" x14ac:dyDescent="0.25">
      <c r="A36" s="370"/>
      <c r="B36" s="382"/>
      <c r="C36" s="133" t="s">
        <v>17</v>
      </c>
      <c r="D36" s="128">
        <f t="shared" si="2"/>
        <v>973.9</v>
      </c>
      <c r="E36" s="128">
        <f t="shared" ref="E36" si="11">E22</f>
        <v>0</v>
      </c>
      <c r="F36" s="128">
        <f t="shared" ref="F36" si="12">F22</f>
        <v>793.9</v>
      </c>
      <c r="G36" s="128">
        <f t="shared" ref="G36" si="13">G22</f>
        <v>180</v>
      </c>
      <c r="H36" s="128">
        <f t="shared" ref="H36" si="14">H22</f>
        <v>0</v>
      </c>
      <c r="I36" s="456"/>
      <c r="J36" s="358"/>
    </row>
    <row r="37" spans="1:10" x14ac:dyDescent="0.25">
      <c r="A37" s="370"/>
      <c r="B37" s="382"/>
      <c r="C37" s="142" t="s">
        <v>18</v>
      </c>
      <c r="D37" s="128">
        <f>F37+G37+H37</f>
        <v>961.45699999999999</v>
      </c>
      <c r="E37" s="128">
        <f t="shared" ref="E37:H40" si="15">E23</f>
        <v>0</v>
      </c>
      <c r="F37" s="128">
        <f t="shared" si="15"/>
        <v>809.6</v>
      </c>
      <c r="G37" s="128">
        <f t="shared" si="15"/>
        <v>151.857</v>
      </c>
      <c r="H37" s="128">
        <f t="shared" si="15"/>
        <v>0</v>
      </c>
      <c r="I37" s="456"/>
      <c r="J37" s="358"/>
    </row>
    <row r="38" spans="1:10" x14ac:dyDescent="0.25">
      <c r="A38" s="370"/>
      <c r="B38" s="382"/>
      <c r="C38" s="142" t="s">
        <v>104</v>
      </c>
      <c r="D38" s="128">
        <f t="shared" ref="D38:D40" si="16">F38+G38+H38</f>
        <v>0</v>
      </c>
      <c r="E38" s="128">
        <f t="shared" si="15"/>
        <v>0</v>
      </c>
      <c r="F38" s="128">
        <f t="shared" si="15"/>
        <v>0</v>
      </c>
      <c r="G38" s="128">
        <f t="shared" si="15"/>
        <v>0</v>
      </c>
      <c r="H38" s="128">
        <f t="shared" si="15"/>
        <v>0</v>
      </c>
      <c r="I38" s="456"/>
      <c r="J38" s="358"/>
    </row>
    <row r="39" spans="1:10" x14ac:dyDescent="0.25">
      <c r="A39" s="370"/>
      <c r="B39" s="382"/>
      <c r="C39" s="133" t="s">
        <v>144</v>
      </c>
      <c r="D39" s="128">
        <f t="shared" si="16"/>
        <v>0</v>
      </c>
      <c r="E39" s="128">
        <f t="shared" si="15"/>
        <v>0</v>
      </c>
      <c r="F39" s="128">
        <f t="shared" si="15"/>
        <v>0</v>
      </c>
      <c r="G39" s="128">
        <f t="shared" si="15"/>
        <v>0</v>
      </c>
      <c r="H39" s="128">
        <f t="shared" si="15"/>
        <v>0</v>
      </c>
      <c r="I39" s="456"/>
      <c r="J39" s="358"/>
    </row>
    <row r="40" spans="1:10" x14ac:dyDescent="0.25">
      <c r="A40" s="371"/>
      <c r="B40" s="383"/>
      <c r="C40" s="133" t="s">
        <v>160</v>
      </c>
      <c r="D40" s="128">
        <f t="shared" si="16"/>
        <v>0</v>
      </c>
      <c r="E40" s="128">
        <f t="shared" si="15"/>
        <v>0</v>
      </c>
      <c r="F40" s="128">
        <f t="shared" si="15"/>
        <v>0</v>
      </c>
      <c r="G40" s="128">
        <f t="shared" si="15"/>
        <v>0</v>
      </c>
      <c r="H40" s="128">
        <f t="shared" si="15"/>
        <v>0</v>
      </c>
      <c r="I40" s="457"/>
      <c r="J40" s="359"/>
    </row>
    <row r="41" spans="1:10" ht="18.75" x14ac:dyDescent="0.25">
      <c r="A41" s="17"/>
      <c r="B41" s="9" t="s">
        <v>102</v>
      </c>
      <c r="C41" s="1"/>
      <c r="D41" s="52"/>
      <c r="E41" s="1"/>
      <c r="F41" s="18"/>
      <c r="G41" s="19"/>
      <c r="H41" s="18"/>
      <c r="I41" s="20"/>
      <c r="J41" s="1"/>
    </row>
    <row r="43" spans="1:10" x14ac:dyDescent="0.25">
      <c r="D43" s="27"/>
    </row>
    <row r="44" spans="1:10" x14ac:dyDescent="0.25">
      <c r="D44" s="51"/>
    </row>
  </sheetData>
  <mergeCells count="23">
    <mergeCell ref="B30:B40"/>
    <mergeCell ref="A30:A40"/>
    <mergeCell ref="A9:J9"/>
    <mergeCell ref="A10:J10"/>
    <mergeCell ref="A11:J11"/>
    <mergeCell ref="I16:I25"/>
    <mergeCell ref="J16:J25"/>
    <mergeCell ref="A16:A26"/>
    <mergeCell ref="B16:B26"/>
    <mergeCell ref="I29:I40"/>
    <mergeCell ref="J29:J40"/>
    <mergeCell ref="G1:J1"/>
    <mergeCell ref="G2:J2"/>
    <mergeCell ref="A4:J4"/>
    <mergeCell ref="A5:A7"/>
    <mergeCell ref="B5:B7"/>
    <mergeCell ref="C5:C7"/>
    <mergeCell ref="D5:D7"/>
    <mergeCell ref="E5:H5"/>
    <mergeCell ref="I5:I7"/>
    <mergeCell ref="J5:J7"/>
    <mergeCell ref="F6:G6"/>
    <mergeCell ref="H6:H7"/>
  </mergeCells>
  <pageMargins left="0.25" right="0.25" top="0.75" bottom="0.75" header="0.3" footer="0.3"/>
  <pageSetup paperSize="9" scale="55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</vt:lpstr>
      <vt:lpstr>2</vt:lpstr>
      <vt:lpstr>3</vt:lpstr>
      <vt:lpstr>4</vt:lpstr>
      <vt:lpstr>5</vt:lpstr>
      <vt:lpstr>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2022-10-05T11:19:16Z</dcterms:modified>
</cp:coreProperties>
</file>