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Лист1!$A$1:$K$85</definedName>
  </definedNames>
  <calcPr calcId="124519"/>
</workbook>
</file>

<file path=xl/calcChain.xml><?xml version="1.0" encoding="utf-8"?>
<calcChain xmlns="http://schemas.openxmlformats.org/spreadsheetml/2006/main">
  <c r="E84" i="1"/>
  <c r="F84"/>
  <c r="G84"/>
  <c r="H84"/>
  <c r="I84"/>
  <c r="J84"/>
  <c r="D84"/>
  <c r="K74"/>
  <c r="K75"/>
  <c r="K76"/>
  <c r="K77"/>
  <c r="K73"/>
  <c r="K71"/>
  <c r="K69"/>
  <c r="E77"/>
  <c r="F77"/>
  <c r="G77"/>
  <c r="H77"/>
  <c r="I77"/>
  <c r="J77"/>
  <c r="D77"/>
  <c r="K16"/>
  <c r="K17"/>
  <c r="K15"/>
  <c r="E18"/>
  <c r="F18"/>
  <c r="G18"/>
  <c r="H18"/>
  <c r="I18"/>
  <c r="J18"/>
  <c r="D18"/>
  <c r="K18" s="1"/>
  <c r="E83"/>
  <c r="F83"/>
  <c r="G83"/>
  <c r="H83"/>
  <c r="I83"/>
  <c r="J83"/>
  <c r="D83"/>
  <c r="E82"/>
  <c r="F82"/>
  <c r="G82"/>
  <c r="H82"/>
  <c r="I82"/>
  <c r="J82"/>
  <c r="D82"/>
  <c r="E81"/>
  <c r="F81"/>
  <c r="G81"/>
  <c r="H81"/>
  <c r="I81"/>
  <c r="J81"/>
  <c r="D81"/>
  <c r="E80"/>
  <c r="F80"/>
  <c r="G80"/>
  <c r="H80"/>
  <c r="I80"/>
  <c r="J80"/>
  <c r="D80"/>
  <c r="K62"/>
  <c r="K63"/>
  <c r="K64"/>
  <c r="K61"/>
  <c r="H65"/>
  <c r="I65"/>
  <c r="J65"/>
  <c r="E65"/>
  <c r="F65"/>
  <c r="H47"/>
  <c r="I47"/>
  <c r="J47"/>
  <c r="G47"/>
  <c r="E47"/>
  <c r="F47"/>
  <c r="D47"/>
  <c r="K39"/>
  <c r="K40"/>
  <c r="K41"/>
  <c r="K38"/>
  <c r="K31"/>
  <c r="K32"/>
  <c r="K33"/>
  <c r="K30"/>
  <c r="K24"/>
  <c r="H34"/>
  <c r="I34"/>
  <c r="J34"/>
  <c r="G34"/>
  <c r="E34"/>
  <c r="F34"/>
  <c r="D34"/>
  <c r="K34" s="1"/>
  <c r="G65"/>
  <c r="D65"/>
  <c r="J58"/>
  <c r="I58"/>
  <c r="H58"/>
  <c r="G58"/>
  <c r="F58"/>
  <c r="E58"/>
  <c r="D58"/>
  <c r="K57"/>
  <c r="K56"/>
  <c r="K55"/>
  <c r="K54"/>
  <c r="E51"/>
  <c r="F51"/>
  <c r="G51"/>
  <c r="H51"/>
  <c r="I51"/>
  <c r="J51"/>
  <c r="D51"/>
  <c r="K50"/>
  <c r="K51" s="1"/>
  <c r="K46"/>
  <c r="K45"/>
  <c r="K44"/>
  <c r="K43"/>
  <c r="K26"/>
  <c r="E27"/>
  <c r="F27"/>
  <c r="G27"/>
  <c r="H27"/>
  <c r="H11" s="1"/>
  <c r="I27"/>
  <c r="J27"/>
  <c r="J11" s="1"/>
  <c r="D27"/>
  <c r="K22"/>
  <c r="I11" l="1"/>
  <c r="K47"/>
  <c r="G11"/>
  <c r="K27"/>
  <c r="F11"/>
  <c r="E11"/>
  <c r="K65"/>
  <c r="D11"/>
  <c r="K58"/>
  <c r="K11" l="1"/>
</calcChain>
</file>

<file path=xl/sharedStrings.xml><?xml version="1.0" encoding="utf-8"?>
<sst xmlns="http://schemas.openxmlformats.org/spreadsheetml/2006/main" count="132" uniqueCount="74">
  <si>
    <t>№ п/п</t>
  </si>
  <si>
    <t>Наименование муниципальной программы, структурного элемента/ источник финансирования</t>
  </si>
  <si>
    <t>ГРБС/
КБК</t>
  </si>
  <si>
    <t>Объем финансового обеспечения по годам реализации, тыс. рублей</t>
  </si>
  <si>
    <t>2024</t>
  </si>
  <si>
    <t>2025</t>
  </si>
  <si>
    <t>2026</t>
  </si>
  <si>
    <t>Всего</t>
  </si>
  <si>
    <t xml:space="preserve"> к постановлению администрации</t>
  </si>
  <si>
    <t xml:space="preserve">ЗАТО г.Радужный Владимирской области </t>
  </si>
  <si>
    <t>Муниципальная программа "Информатизация на территории ЗАТО г. Радужный Владимирской области"</t>
  </si>
  <si>
    <t>всего:</t>
  </si>
  <si>
    <t>в т.ч. за счет бюджета МО ЗАТО г. Радужный:</t>
  </si>
  <si>
    <t>1</t>
  </si>
  <si>
    <t>Развитие и обеспечение функционирования муниципального сегмента СМЭВ</t>
  </si>
  <si>
    <t>Бюджет МО ЗАТО г. Радужный, в том числе:</t>
  </si>
  <si>
    <t>Администрация</t>
  </si>
  <si>
    <t>КУМИ</t>
  </si>
  <si>
    <t>100,00000</t>
  </si>
  <si>
    <t>Итого по годам:</t>
  </si>
  <si>
    <t>Развитие и техническая поддержка официального сайта муниципального образования ЗАТО г. Радужный Владимирской области</t>
  </si>
  <si>
    <t>СНД</t>
  </si>
  <si>
    <t>2</t>
  </si>
  <si>
    <t>2.1. Администрирование официального сайта МО ЗАТО г. Радужный</t>
  </si>
  <si>
    <t>2.2. Наполнение информацией официального сайта МО ЗАТО г. Радужный</t>
  </si>
  <si>
    <t>2.3. Покупка, продление и сопровождение программного обеспечения для обеспечения функционирования офиц.сайта МО ЗАТО г. Радужный</t>
  </si>
  <si>
    <t>Приобретение и сопровождение лицензионного общесистемного и прикладного программного обеспечения</t>
  </si>
  <si>
    <t>Финансовое управление</t>
  </si>
  <si>
    <t>3</t>
  </si>
  <si>
    <t>4</t>
  </si>
  <si>
    <t>Приобретение, обновление и содержание средств вычислительной, периферийной техники и средств связи</t>
  </si>
  <si>
    <t>4.1. Обновление и содержание средств вычислительной, периферийной техники и средств связи</t>
  </si>
  <si>
    <t>4.2. Приобретение средств вычислительной, периферийной техники и средств связи</t>
  </si>
  <si>
    <t>5</t>
  </si>
  <si>
    <t>6</t>
  </si>
  <si>
    <t>7</t>
  </si>
  <si>
    <t>8</t>
  </si>
  <si>
    <t>Приобретение оборудования и программного обеспечения для обеспечения информационной безопасности, аттестации информационных систем и автоматизированных рабочих мест</t>
  </si>
  <si>
    <t>8.1. Приобретение оборудования и программного обеспечения для обеспечения информационной безопасности</t>
  </si>
  <si>
    <t>8.2. Аттестация рабочих мест, разработка пакета организационно-распорядительной документации, разработка модели угроз</t>
  </si>
  <si>
    <t>Итого по учреждениям:</t>
  </si>
  <si>
    <t>Финансовое обеспечение комплекса процессных мероприятий</t>
  </si>
  <si>
    <t>70204100540120240244</t>
  </si>
  <si>
    <t>76704100540120240244</t>
  </si>
  <si>
    <t>70104100540120250244</t>
  </si>
  <si>
    <t>70204100540120260244</t>
  </si>
  <si>
    <t>70104100540120260244</t>
  </si>
  <si>
    <t>76704100540120260244</t>
  </si>
  <si>
    <t>79204100540120260244</t>
  </si>
  <si>
    <t>70204100540120270244</t>
  </si>
  <si>
    <t>70104100540120270244</t>
  </si>
  <si>
    <t>76704100540120270244</t>
  </si>
  <si>
    <t>79204100540120270244</t>
  </si>
  <si>
    <t>70204100540120280244</t>
  </si>
  <si>
    <t>70204100540120290244</t>
  </si>
  <si>
    <t>70104100540120290244</t>
  </si>
  <si>
    <t>76704100540120290244</t>
  </si>
  <si>
    <t>79204100540120290244</t>
  </si>
  <si>
    <t>70204100540120300244</t>
  </si>
  <si>
    <t>70104100540120300244</t>
  </si>
  <si>
    <t>76704100540120300244</t>
  </si>
  <si>
    <t>79204100540120300244</t>
  </si>
  <si>
    <t>70204100540120310244</t>
  </si>
  <si>
    <t>Обеспечение доступа к сети Интернет администрации и ее структурных подразделений</t>
  </si>
  <si>
    <t>Обеспечение администрации и ее структурных подразделений справочно-правовыми системами</t>
  </si>
  <si>
    <t>Обеспечение администрации и ее структурных подразделений средствами связи</t>
  </si>
  <si>
    <t>Приложение №2</t>
  </si>
  <si>
    <t>8.3. Приобретение средств антивирусной защиты</t>
  </si>
  <si>
    <t>70104100540120310244</t>
  </si>
  <si>
    <t>76704100540120310244</t>
  </si>
  <si>
    <t>79204100540120310244</t>
  </si>
  <si>
    <t>Управление образования</t>
  </si>
  <si>
    <t>77004100540120240244</t>
  </si>
  <si>
    <t>от  " 25 " марта 2024г. № 381</t>
  </si>
</sst>
</file>

<file path=xl/styles.xml><?xml version="1.0" encoding="utf-8"?>
<styleSheet xmlns="http://schemas.openxmlformats.org/spreadsheetml/2006/main">
  <numFmts count="1">
    <numFmt numFmtId="164" formatCode="0.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9" fontId="1" fillId="0" borderId="0" xfId="0" applyNumberFormat="1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right" vertical="center" wrapText="1"/>
    </xf>
    <xf numFmtId="49" fontId="1" fillId="0" borderId="5" xfId="0" applyNumberFormat="1" applyFont="1" applyBorder="1" applyAlignment="1">
      <alignment horizontal="right" vertical="center" wrapText="1"/>
    </xf>
    <xf numFmtId="49" fontId="1" fillId="0" borderId="4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5"/>
  <sheetViews>
    <sheetView tabSelected="1" view="pageBreakPreview" zoomScale="130" zoomScaleSheetLayoutView="130" workbookViewId="0">
      <selection activeCell="H5" sqref="H5"/>
    </sheetView>
  </sheetViews>
  <sheetFormatPr defaultRowHeight="15"/>
  <cols>
    <col min="1" max="1" width="4" customWidth="1"/>
    <col min="2" max="2" width="27.85546875" customWidth="1"/>
    <col min="3" max="3" width="22.42578125" customWidth="1"/>
    <col min="4" max="4" width="11.85546875" bestFit="1" customWidth="1"/>
    <col min="5" max="6" width="11.5703125" bestFit="1" customWidth="1"/>
    <col min="7" max="10" width="9.28515625" bestFit="1" customWidth="1"/>
    <col min="11" max="11" width="12.28515625" customWidth="1"/>
  </cols>
  <sheetData>
    <row r="1" spans="1:11">
      <c r="H1" s="29" t="s">
        <v>66</v>
      </c>
      <c r="I1" s="29"/>
      <c r="J1" s="29"/>
      <c r="K1" s="29"/>
    </row>
    <row r="2" spans="1:11">
      <c r="H2" s="29" t="s">
        <v>8</v>
      </c>
      <c r="I2" s="29"/>
      <c r="J2" s="29"/>
      <c r="K2" s="29"/>
    </row>
    <row r="3" spans="1:11">
      <c r="H3" s="29" t="s">
        <v>9</v>
      </c>
      <c r="I3" s="29"/>
      <c r="J3" s="29"/>
      <c r="K3" s="29"/>
    </row>
    <row r="4" spans="1:11">
      <c r="H4" s="30" t="s">
        <v>73</v>
      </c>
      <c r="I4" s="30"/>
      <c r="J4" s="30"/>
      <c r="K4" s="30"/>
    </row>
    <row r="5" spans="1:11" ht="9" customHeight="1">
      <c r="A5" s="3"/>
      <c r="B5" s="3"/>
      <c r="C5" s="3"/>
      <c r="D5" s="3"/>
      <c r="E5" s="3"/>
      <c r="F5" s="3"/>
      <c r="G5" s="3"/>
      <c r="H5" s="13"/>
      <c r="I5" s="13"/>
      <c r="J5" s="13"/>
      <c r="K5" s="13"/>
    </row>
    <row r="6" spans="1:11" ht="15.75">
      <c r="A6" s="27" t="s">
        <v>41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8.25" customHeight="1">
      <c r="A7" s="4"/>
      <c r="B7" s="4"/>
      <c r="C7" s="4"/>
      <c r="D7" s="4"/>
      <c r="E7" s="4"/>
      <c r="F7" s="4"/>
      <c r="G7" s="3"/>
      <c r="H7" s="3"/>
      <c r="I7" s="3"/>
      <c r="J7" s="3"/>
      <c r="K7" s="3"/>
    </row>
    <row r="8" spans="1:11" ht="45" customHeight="1">
      <c r="A8" s="28" t="s">
        <v>0</v>
      </c>
      <c r="B8" s="28" t="s">
        <v>1</v>
      </c>
      <c r="C8" s="28" t="s">
        <v>2</v>
      </c>
      <c r="D8" s="28" t="s">
        <v>3</v>
      </c>
      <c r="E8" s="28"/>
      <c r="F8" s="28"/>
      <c r="G8" s="28"/>
      <c r="H8" s="28"/>
      <c r="I8" s="28"/>
      <c r="J8" s="28"/>
      <c r="K8" s="28"/>
    </row>
    <row r="9" spans="1:11" ht="18" customHeight="1">
      <c r="A9" s="28"/>
      <c r="B9" s="28"/>
      <c r="C9" s="28"/>
      <c r="D9" s="5" t="s">
        <v>4</v>
      </c>
      <c r="E9" s="5" t="s">
        <v>5</v>
      </c>
      <c r="F9" s="5" t="s">
        <v>6</v>
      </c>
      <c r="G9" s="14">
        <v>2027</v>
      </c>
      <c r="H9" s="14">
        <v>2028</v>
      </c>
      <c r="I9" s="14">
        <v>2029</v>
      </c>
      <c r="J9" s="14">
        <v>2030</v>
      </c>
      <c r="K9" s="14" t="s">
        <v>7</v>
      </c>
    </row>
    <row r="10" spans="1:11" ht="21" customHeight="1">
      <c r="A10" s="31" t="s">
        <v>10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ht="17.25" customHeight="1">
      <c r="A11" s="25" t="s">
        <v>11</v>
      </c>
      <c r="B11" s="25"/>
      <c r="C11" s="25"/>
      <c r="D11" s="10">
        <f t="shared" ref="D11:J11" si="0">D18+D27+D34+D47+D51+D58+D65+D77</f>
        <v>2972.1299999999997</v>
      </c>
      <c r="E11" s="10">
        <f t="shared" si="0"/>
        <v>1740.0000000000002</v>
      </c>
      <c r="F11" s="10">
        <f t="shared" si="0"/>
        <v>1460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11">
        <f>D11+E11+F11+G11+H11+I11+J11</f>
        <v>6172.13</v>
      </c>
    </row>
    <row r="12" spans="1:11" ht="15" customHeight="1">
      <c r="A12" s="22" t="s">
        <v>12</v>
      </c>
      <c r="B12" s="22"/>
      <c r="C12" s="22"/>
      <c r="D12" s="11"/>
      <c r="E12" s="11"/>
      <c r="F12" s="11"/>
      <c r="G12" s="11"/>
      <c r="H12" s="11"/>
      <c r="I12" s="11"/>
      <c r="J12" s="11"/>
      <c r="K12" s="11"/>
    </row>
    <row r="13" spans="1:11" ht="15" customHeight="1">
      <c r="A13" s="24" t="s">
        <v>13</v>
      </c>
      <c r="B13" s="25" t="s">
        <v>14</v>
      </c>
      <c r="C13" s="25"/>
      <c r="D13" s="25"/>
      <c r="E13" s="25"/>
      <c r="F13" s="25"/>
      <c r="G13" s="25"/>
      <c r="H13" s="25"/>
      <c r="I13" s="25"/>
      <c r="J13" s="25"/>
      <c r="K13" s="25"/>
    </row>
    <row r="14" spans="1:11" ht="15" customHeight="1">
      <c r="A14" s="24"/>
      <c r="B14" s="22" t="s">
        <v>15</v>
      </c>
      <c r="C14" s="22"/>
      <c r="D14" s="22"/>
      <c r="E14" s="22"/>
      <c r="F14" s="22"/>
      <c r="G14" s="22"/>
      <c r="H14" s="22"/>
      <c r="I14" s="22"/>
      <c r="J14" s="22"/>
      <c r="K14" s="22"/>
    </row>
    <row r="15" spans="1:11" ht="15" customHeight="1">
      <c r="A15" s="24"/>
      <c r="B15" s="1" t="s">
        <v>16</v>
      </c>
      <c r="C15" s="18" t="s">
        <v>42</v>
      </c>
      <c r="D15" s="6" t="s">
        <v>18</v>
      </c>
      <c r="E15" s="6">
        <v>20</v>
      </c>
      <c r="F15" s="6">
        <v>50</v>
      </c>
      <c r="G15" s="2">
        <v>0</v>
      </c>
      <c r="H15" s="2">
        <v>0</v>
      </c>
      <c r="I15" s="2">
        <v>0</v>
      </c>
      <c r="J15" s="2">
        <v>0</v>
      </c>
      <c r="K15" s="2">
        <f>D15+E15+F15+G15+H15+I15+J15</f>
        <v>170</v>
      </c>
    </row>
    <row r="16" spans="1:11" ht="15" customHeight="1">
      <c r="A16" s="24"/>
      <c r="B16" s="1" t="s">
        <v>17</v>
      </c>
      <c r="C16" s="18" t="s">
        <v>43</v>
      </c>
      <c r="D16" s="6">
        <v>140</v>
      </c>
      <c r="E16" s="6">
        <v>140</v>
      </c>
      <c r="F16" s="6">
        <v>140</v>
      </c>
      <c r="G16" s="2">
        <v>0</v>
      </c>
      <c r="H16" s="2">
        <v>0</v>
      </c>
      <c r="I16" s="2">
        <v>0</v>
      </c>
      <c r="J16" s="2">
        <v>0</v>
      </c>
      <c r="K16" s="2">
        <f t="shared" ref="K16:K18" si="1">D16+E16+F16+G16+H16+I16+J16</f>
        <v>420</v>
      </c>
    </row>
    <row r="17" spans="1:11" ht="15" customHeight="1">
      <c r="A17" s="24"/>
      <c r="B17" s="1" t="s">
        <v>71</v>
      </c>
      <c r="C17" s="18" t="s">
        <v>72</v>
      </c>
      <c r="D17" s="6">
        <v>156.55000000000001</v>
      </c>
      <c r="E17" s="6">
        <v>0</v>
      </c>
      <c r="F17" s="6">
        <v>0</v>
      </c>
      <c r="G17" s="2">
        <v>0</v>
      </c>
      <c r="H17" s="2">
        <v>0</v>
      </c>
      <c r="I17" s="2">
        <v>0</v>
      </c>
      <c r="J17" s="2">
        <v>0</v>
      </c>
      <c r="K17" s="2">
        <f t="shared" si="1"/>
        <v>156.55000000000001</v>
      </c>
    </row>
    <row r="18" spans="1:11">
      <c r="A18" s="23" t="s">
        <v>19</v>
      </c>
      <c r="B18" s="23"/>
      <c r="C18" s="23"/>
      <c r="D18" s="6">
        <f>D15+D16+D17</f>
        <v>396.55</v>
      </c>
      <c r="E18" s="6">
        <f t="shared" ref="E18:J18" si="2">E15+E16+E17</f>
        <v>160</v>
      </c>
      <c r="F18" s="6">
        <f t="shared" si="2"/>
        <v>190</v>
      </c>
      <c r="G18" s="16">
        <f t="shared" si="2"/>
        <v>0</v>
      </c>
      <c r="H18" s="16">
        <f t="shared" si="2"/>
        <v>0</v>
      </c>
      <c r="I18" s="16">
        <f t="shared" si="2"/>
        <v>0</v>
      </c>
      <c r="J18" s="16">
        <f t="shared" si="2"/>
        <v>0</v>
      </c>
      <c r="K18" s="2">
        <f t="shared" si="1"/>
        <v>746.55</v>
      </c>
    </row>
    <row r="19" spans="1:11">
      <c r="A19" s="24" t="s">
        <v>22</v>
      </c>
      <c r="B19" s="25" t="s">
        <v>20</v>
      </c>
      <c r="C19" s="25"/>
      <c r="D19" s="25"/>
      <c r="E19" s="25"/>
      <c r="F19" s="25"/>
      <c r="G19" s="25"/>
      <c r="H19" s="25"/>
      <c r="I19" s="25"/>
      <c r="J19" s="25"/>
      <c r="K19" s="25"/>
    </row>
    <row r="20" spans="1:11">
      <c r="A20" s="24"/>
      <c r="B20" s="22" t="s">
        <v>15</v>
      </c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4"/>
      <c r="B21" s="22" t="s">
        <v>23</v>
      </c>
      <c r="C21" s="22"/>
      <c r="D21" s="22"/>
      <c r="E21" s="22"/>
      <c r="F21" s="22"/>
      <c r="G21" s="22"/>
      <c r="H21" s="22"/>
      <c r="I21" s="22"/>
      <c r="J21" s="22"/>
      <c r="K21" s="22"/>
    </row>
    <row r="22" spans="1:11" ht="15" customHeight="1">
      <c r="A22" s="24"/>
      <c r="B22" s="12" t="s">
        <v>21</v>
      </c>
      <c r="C22" s="18" t="s">
        <v>44</v>
      </c>
      <c r="D22" s="6">
        <v>96</v>
      </c>
      <c r="E22" s="6">
        <v>96</v>
      </c>
      <c r="F22" s="6">
        <v>96</v>
      </c>
      <c r="G22" s="2">
        <v>0</v>
      </c>
      <c r="H22" s="2">
        <v>0</v>
      </c>
      <c r="I22" s="2">
        <v>0</v>
      </c>
      <c r="J22" s="2">
        <v>0</v>
      </c>
      <c r="K22" s="2">
        <f>D22+E22+F22+G22+H22+I22+J22</f>
        <v>288</v>
      </c>
    </row>
    <row r="23" spans="1:11">
      <c r="A23" s="24"/>
      <c r="B23" s="22" t="s">
        <v>24</v>
      </c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4"/>
      <c r="B24" s="12" t="s">
        <v>21</v>
      </c>
      <c r="C24" s="18" t="s">
        <v>44</v>
      </c>
      <c r="D24" s="6">
        <v>498</v>
      </c>
      <c r="E24" s="6">
        <v>8.9</v>
      </c>
      <c r="F24" s="6">
        <v>8.9</v>
      </c>
      <c r="G24" s="2">
        <v>0</v>
      </c>
      <c r="H24" s="2">
        <v>0</v>
      </c>
      <c r="I24" s="2">
        <v>0</v>
      </c>
      <c r="J24" s="2">
        <v>0</v>
      </c>
      <c r="K24" s="2">
        <f>D24+E24+F24+G24+H24+I24+J24</f>
        <v>515.79999999999995</v>
      </c>
    </row>
    <row r="25" spans="1:11">
      <c r="A25" s="24"/>
      <c r="B25" s="22" t="s">
        <v>25</v>
      </c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4"/>
      <c r="B26" s="12" t="s">
        <v>21</v>
      </c>
      <c r="C26" s="18" t="s">
        <v>44</v>
      </c>
      <c r="D26" s="6">
        <v>135</v>
      </c>
      <c r="E26" s="6">
        <v>135</v>
      </c>
      <c r="F26" s="6">
        <v>135</v>
      </c>
      <c r="G26" s="2">
        <v>0</v>
      </c>
      <c r="H26" s="2">
        <v>0</v>
      </c>
      <c r="I26" s="2">
        <v>0</v>
      </c>
      <c r="J26" s="2">
        <v>0</v>
      </c>
      <c r="K26" s="2">
        <f>D26+E26+F26+G26+H26+I26+J26</f>
        <v>405</v>
      </c>
    </row>
    <row r="27" spans="1:11">
      <c r="A27" s="23" t="s">
        <v>19</v>
      </c>
      <c r="B27" s="23"/>
      <c r="C27" s="23"/>
      <c r="D27" s="6">
        <f>D22+D24+D26</f>
        <v>729</v>
      </c>
      <c r="E27" s="6">
        <f t="shared" ref="E27:J27" si="3">E22+E24+E26</f>
        <v>239.9</v>
      </c>
      <c r="F27" s="6">
        <f t="shared" si="3"/>
        <v>239.9</v>
      </c>
      <c r="G27" s="2">
        <f t="shared" si="3"/>
        <v>0</v>
      </c>
      <c r="H27" s="2">
        <f t="shared" si="3"/>
        <v>0</v>
      </c>
      <c r="I27" s="2">
        <f t="shared" si="3"/>
        <v>0</v>
      </c>
      <c r="J27" s="2">
        <f t="shared" si="3"/>
        <v>0</v>
      </c>
      <c r="K27" s="2">
        <f>D27+E27+F27+G27+H27+I27+J27</f>
        <v>1208.8</v>
      </c>
    </row>
    <row r="28" spans="1:11">
      <c r="A28" s="24" t="s">
        <v>28</v>
      </c>
      <c r="B28" s="25" t="s">
        <v>26</v>
      </c>
      <c r="C28" s="25"/>
      <c r="D28" s="25"/>
      <c r="E28" s="25"/>
      <c r="F28" s="25"/>
      <c r="G28" s="25"/>
      <c r="H28" s="25"/>
      <c r="I28" s="25"/>
      <c r="J28" s="25"/>
      <c r="K28" s="25"/>
    </row>
    <row r="29" spans="1:11">
      <c r="A29" s="24"/>
      <c r="B29" s="22" t="s">
        <v>15</v>
      </c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4"/>
      <c r="B30" s="1" t="s">
        <v>16</v>
      </c>
      <c r="C30" s="18" t="s">
        <v>45</v>
      </c>
      <c r="D30" s="6">
        <v>88.9</v>
      </c>
      <c r="E30" s="6">
        <v>17.7</v>
      </c>
      <c r="F30" s="6">
        <v>17.7</v>
      </c>
      <c r="G30" s="2">
        <v>0</v>
      </c>
      <c r="H30" s="2">
        <v>0</v>
      </c>
      <c r="I30" s="2">
        <v>0</v>
      </c>
      <c r="J30" s="2">
        <v>0</v>
      </c>
      <c r="K30" s="2">
        <f>D30+E30+F30+G30+H30+I30+J30</f>
        <v>124.30000000000001</v>
      </c>
    </row>
    <row r="31" spans="1:11">
      <c r="A31" s="24"/>
      <c r="B31" s="1" t="s">
        <v>21</v>
      </c>
      <c r="C31" s="18" t="s">
        <v>46</v>
      </c>
      <c r="D31" s="6">
        <v>22.4</v>
      </c>
      <c r="E31" s="6">
        <v>22.4</v>
      </c>
      <c r="F31" s="6">
        <v>22.4</v>
      </c>
      <c r="G31" s="2">
        <v>0</v>
      </c>
      <c r="H31" s="2">
        <v>0</v>
      </c>
      <c r="I31" s="2">
        <v>0</v>
      </c>
      <c r="J31" s="2">
        <v>0</v>
      </c>
      <c r="K31" s="2">
        <f t="shared" ref="K31:K34" si="4">D31+E31+F31+G31+H31+I31+J31</f>
        <v>67.199999999999989</v>
      </c>
    </row>
    <row r="32" spans="1:11">
      <c r="A32" s="24"/>
      <c r="B32" s="1" t="s">
        <v>17</v>
      </c>
      <c r="C32" s="18" t="s">
        <v>47</v>
      </c>
      <c r="D32" s="6">
        <v>44.2</v>
      </c>
      <c r="E32" s="6">
        <v>27.6</v>
      </c>
      <c r="F32" s="6">
        <v>27.6</v>
      </c>
      <c r="G32" s="2">
        <v>0</v>
      </c>
      <c r="H32" s="2">
        <v>0</v>
      </c>
      <c r="I32" s="2">
        <v>0</v>
      </c>
      <c r="J32" s="2">
        <v>0</v>
      </c>
      <c r="K32" s="2">
        <f t="shared" si="4"/>
        <v>99.4</v>
      </c>
    </row>
    <row r="33" spans="1:11">
      <c r="A33" s="24"/>
      <c r="B33" s="1" t="s">
        <v>27</v>
      </c>
      <c r="C33" s="18" t="s">
        <v>48</v>
      </c>
      <c r="D33" s="7">
        <v>235.2</v>
      </c>
      <c r="E33" s="7">
        <v>141.84</v>
      </c>
      <c r="F33" s="7">
        <v>141.84</v>
      </c>
      <c r="G33" s="2">
        <v>0</v>
      </c>
      <c r="H33" s="2">
        <v>0</v>
      </c>
      <c r="I33" s="2">
        <v>0</v>
      </c>
      <c r="J33" s="2">
        <v>0</v>
      </c>
      <c r="K33" s="2">
        <f t="shared" si="4"/>
        <v>518.88</v>
      </c>
    </row>
    <row r="34" spans="1:11">
      <c r="A34" s="23" t="s">
        <v>19</v>
      </c>
      <c r="B34" s="23"/>
      <c r="C34" s="23"/>
      <c r="D34" s="6">
        <f>D30+D31+D32+D33</f>
        <v>390.7</v>
      </c>
      <c r="E34" s="6">
        <f t="shared" ref="E34:F34" si="5">E30+E31+E32+E33</f>
        <v>209.54</v>
      </c>
      <c r="F34" s="6">
        <f t="shared" si="5"/>
        <v>209.54</v>
      </c>
      <c r="G34" s="2">
        <f>G30+G31+G32+G33</f>
        <v>0</v>
      </c>
      <c r="H34" s="2">
        <f t="shared" ref="H34:J34" si="6">H30+H31+H32+H33</f>
        <v>0</v>
      </c>
      <c r="I34" s="2">
        <f t="shared" si="6"/>
        <v>0</v>
      </c>
      <c r="J34" s="2">
        <f t="shared" si="6"/>
        <v>0</v>
      </c>
      <c r="K34" s="2">
        <f t="shared" si="4"/>
        <v>809.78</v>
      </c>
    </row>
    <row r="35" spans="1:11">
      <c r="A35" s="24" t="s">
        <v>29</v>
      </c>
      <c r="B35" s="25" t="s">
        <v>30</v>
      </c>
      <c r="C35" s="25"/>
      <c r="D35" s="25"/>
      <c r="E35" s="25"/>
      <c r="F35" s="25"/>
      <c r="G35" s="25"/>
      <c r="H35" s="25"/>
      <c r="I35" s="25"/>
      <c r="J35" s="25"/>
      <c r="K35" s="25"/>
    </row>
    <row r="36" spans="1:11">
      <c r="A36" s="24"/>
      <c r="B36" s="22" t="s">
        <v>15</v>
      </c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4"/>
      <c r="B37" s="22" t="s">
        <v>31</v>
      </c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4"/>
      <c r="B38" s="1" t="s">
        <v>16</v>
      </c>
      <c r="C38" s="18" t="s">
        <v>49</v>
      </c>
      <c r="D38" s="6">
        <v>116</v>
      </c>
      <c r="E38" s="6">
        <v>116</v>
      </c>
      <c r="F38" s="6">
        <v>116</v>
      </c>
      <c r="G38" s="2">
        <v>0</v>
      </c>
      <c r="H38" s="2">
        <v>0</v>
      </c>
      <c r="I38" s="2">
        <v>0</v>
      </c>
      <c r="J38" s="2">
        <v>0</v>
      </c>
      <c r="K38" s="2">
        <f>D38+E38+F38+G38+H38+I38+J38</f>
        <v>348</v>
      </c>
    </row>
    <row r="39" spans="1:11">
      <c r="A39" s="24"/>
      <c r="B39" s="1" t="s">
        <v>21</v>
      </c>
      <c r="C39" s="18" t="s">
        <v>50</v>
      </c>
      <c r="D39" s="6">
        <v>30</v>
      </c>
      <c r="E39" s="6">
        <v>30</v>
      </c>
      <c r="F39" s="6">
        <v>30</v>
      </c>
      <c r="G39" s="2">
        <v>0</v>
      </c>
      <c r="H39" s="2">
        <v>0</v>
      </c>
      <c r="I39" s="2">
        <v>0</v>
      </c>
      <c r="J39" s="2">
        <v>0</v>
      </c>
      <c r="K39" s="2">
        <f t="shared" ref="K39:K41" si="7">D39+E39+F39+G39+H39+I39+J39</f>
        <v>90</v>
      </c>
    </row>
    <row r="40" spans="1:11">
      <c r="A40" s="24"/>
      <c r="B40" s="1" t="s">
        <v>17</v>
      </c>
      <c r="C40" s="18" t="s">
        <v>51</v>
      </c>
      <c r="D40" s="6">
        <v>23.4</v>
      </c>
      <c r="E40" s="6">
        <v>0</v>
      </c>
      <c r="F40" s="6">
        <v>0</v>
      </c>
      <c r="G40" s="2">
        <v>0</v>
      </c>
      <c r="H40" s="2">
        <v>0</v>
      </c>
      <c r="I40" s="2">
        <v>0</v>
      </c>
      <c r="J40" s="2">
        <v>0</v>
      </c>
      <c r="K40" s="2">
        <f t="shared" si="7"/>
        <v>23.4</v>
      </c>
    </row>
    <row r="41" spans="1:11">
      <c r="A41" s="24"/>
      <c r="B41" s="1" t="s">
        <v>27</v>
      </c>
      <c r="C41" s="18" t="s">
        <v>52</v>
      </c>
      <c r="D41" s="7">
        <v>42.09</v>
      </c>
      <c r="E41" s="7">
        <v>42.09</v>
      </c>
      <c r="F41" s="7">
        <v>42.09</v>
      </c>
      <c r="G41" s="2">
        <v>0</v>
      </c>
      <c r="H41" s="2">
        <v>0</v>
      </c>
      <c r="I41" s="2">
        <v>0</v>
      </c>
      <c r="J41" s="2">
        <v>0</v>
      </c>
      <c r="K41" s="2">
        <f t="shared" si="7"/>
        <v>126.27000000000001</v>
      </c>
    </row>
    <row r="42" spans="1:11">
      <c r="A42" s="24"/>
      <c r="B42" s="22" t="s">
        <v>32</v>
      </c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4"/>
      <c r="B43" s="1" t="s">
        <v>16</v>
      </c>
      <c r="C43" s="18" t="s">
        <v>49</v>
      </c>
      <c r="D43" s="6">
        <v>50</v>
      </c>
      <c r="E43" s="6">
        <v>0</v>
      </c>
      <c r="F43" s="6">
        <v>0</v>
      </c>
      <c r="G43" s="2">
        <v>0</v>
      </c>
      <c r="H43" s="2">
        <v>0</v>
      </c>
      <c r="I43" s="2">
        <v>0</v>
      </c>
      <c r="J43" s="2">
        <v>0</v>
      </c>
      <c r="K43" s="2">
        <f>D43+E43+F43+G43+H43+I43+J43</f>
        <v>50</v>
      </c>
    </row>
    <row r="44" spans="1:11">
      <c r="A44" s="24"/>
      <c r="B44" s="1" t="s">
        <v>21</v>
      </c>
      <c r="C44" s="18" t="s">
        <v>50</v>
      </c>
      <c r="D44" s="6">
        <v>0</v>
      </c>
      <c r="E44" s="6">
        <v>0</v>
      </c>
      <c r="F44" s="6">
        <v>0</v>
      </c>
      <c r="G44" s="2">
        <v>0</v>
      </c>
      <c r="H44" s="2">
        <v>0</v>
      </c>
      <c r="I44" s="2">
        <v>0</v>
      </c>
      <c r="J44" s="2">
        <v>0</v>
      </c>
      <c r="K44" s="2">
        <f t="shared" ref="K44:K46" si="8">D44+E44+F44+G44+H44+I44+J44</f>
        <v>0</v>
      </c>
    </row>
    <row r="45" spans="1:11">
      <c r="A45" s="24"/>
      <c r="B45" s="1" t="s">
        <v>17</v>
      </c>
      <c r="C45" s="18" t="s">
        <v>51</v>
      </c>
      <c r="D45" s="6">
        <v>0</v>
      </c>
      <c r="E45" s="6">
        <v>0</v>
      </c>
      <c r="F45" s="6">
        <v>0</v>
      </c>
      <c r="G45" s="2">
        <v>0</v>
      </c>
      <c r="H45" s="2">
        <v>0</v>
      </c>
      <c r="I45" s="2">
        <v>0</v>
      </c>
      <c r="J45" s="2">
        <v>0</v>
      </c>
      <c r="K45" s="2">
        <f t="shared" si="8"/>
        <v>0</v>
      </c>
    </row>
    <row r="46" spans="1:11">
      <c r="A46" s="24"/>
      <c r="B46" s="1" t="s">
        <v>27</v>
      </c>
      <c r="C46" s="18" t="s">
        <v>52</v>
      </c>
      <c r="D46" s="7">
        <v>0</v>
      </c>
      <c r="E46" s="7">
        <v>0</v>
      </c>
      <c r="F46" s="7">
        <v>0</v>
      </c>
      <c r="G46" s="2">
        <v>0</v>
      </c>
      <c r="H46" s="2">
        <v>0</v>
      </c>
      <c r="I46" s="2">
        <v>0</v>
      </c>
      <c r="J46" s="2">
        <v>0</v>
      </c>
      <c r="K46" s="2">
        <f t="shared" si="8"/>
        <v>0</v>
      </c>
    </row>
    <row r="47" spans="1:11">
      <c r="A47" s="23" t="s">
        <v>19</v>
      </c>
      <c r="B47" s="23"/>
      <c r="C47" s="23"/>
      <c r="D47" s="6">
        <f>D38+D39+D40+D41+D43+D44+D45+D46</f>
        <v>261.49</v>
      </c>
      <c r="E47" s="6">
        <f t="shared" ref="E47:F47" si="9">E38+E39+E40+E41+E43+E44+E45+E46</f>
        <v>188.09</v>
      </c>
      <c r="F47" s="6">
        <f t="shared" si="9"/>
        <v>188.09</v>
      </c>
      <c r="G47" s="2">
        <f>G38+G39+G40+G41+G43+G44+G45+G46</f>
        <v>0</v>
      </c>
      <c r="H47" s="2">
        <f t="shared" ref="H47:J47" si="10">H38+H39+H40+H41+H43+H44+H45+H46</f>
        <v>0</v>
      </c>
      <c r="I47" s="2">
        <f t="shared" si="10"/>
        <v>0</v>
      </c>
      <c r="J47" s="2">
        <f t="shared" si="10"/>
        <v>0</v>
      </c>
      <c r="K47" s="2">
        <f>D47+E47+F47+G47+H47+I47+J47</f>
        <v>637.67000000000007</v>
      </c>
    </row>
    <row r="48" spans="1:11" ht="15" customHeight="1">
      <c r="A48" s="24" t="s">
        <v>33</v>
      </c>
      <c r="B48" s="25" t="s">
        <v>64</v>
      </c>
      <c r="C48" s="25"/>
      <c r="D48" s="25"/>
      <c r="E48" s="25"/>
      <c r="F48" s="25"/>
      <c r="G48" s="25"/>
      <c r="H48" s="25"/>
      <c r="I48" s="25"/>
      <c r="J48" s="25"/>
      <c r="K48" s="25"/>
    </row>
    <row r="49" spans="1:11">
      <c r="A49" s="24"/>
      <c r="B49" s="22" t="s">
        <v>15</v>
      </c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4"/>
      <c r="B50" s="1" t="s">
        <v>16</v>
      </c>
      <c r="C50" s="18" t="s">
        <v>53</v>
      </c>
      <c r="D50" s="6">
        <v>244.8</v>
      </c>
      <c r="E50" s="6">
        <v>261.60000000000002</v>
      </c>
      <c r="F50" s="6">
        <v>81.599999999999994</v>
      </c>
      <c r="G50" s="2">
        <v>0</v>
      </c>
      <c r="H50" s="2">
        <v>0</v>
      </c>
      <c r="I50" s="2">
        <v>0</v>
      </c>
      <c r="J50" s="2">
        <v>0</v>
      </c>
      <c r="K50" s="2">
        <f>D50+E50+F50+G50+H50+I50+J50</f>
        <v>588</v>
      </c>
    </row>
    <row r="51" spans="1:11">
      <c r="A51" s="23" t="s">
        <v>19</v>
      </c>
      <c r="B51" s="23"/>
      <c r="C51" s="23"/>
      <c r="D51" s="6">
        <f>D50</f>
        <v>244.8</v>
      </c>
      <c r="E51" s="6">
        <f t="shared" ref="E51:J51" si="11">E50</f>
        <v>261.60000000000002</v>
      </c>
      <c r="F51" s="6">
        <f t="shared" si="11"/>
        <v>81.599999999999994</v>
      </c>
      <c r="G51" s="2">
        <f t="shared" si="11"/>
        <v>0</v>
      </c>
      <c r="H51" s="2">
        <f t="shared" si="11"/>
        <v>0</v>
      </c>
      <c r="I51" s="2">
        <f t="shared" si="11"/>
        <v>0</v>
      </c>
      <c r="J51" s="2">
        <f t="shared" si="11"/>
        <v>0</v>
      </c>
      <c r="K51" s="2">
        <f>K50</f>
        <v>588</v>
      </c>
    </row>
    <row r="52" spans="1:11" ht="15" customHeight="1">
      <c r="A52" s="24" t="s">
        <v>34</v>
      </c>
      <c r="B52" s="25" t="s">
        <v>65</v>
      </c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5" customHeight="1">
      <c r="A53" s="24"/>
      <c r="B53" s="22" t="s">
        <v>15</v>
      </c>
      <c r="C53" s="22"/>
      <c r="D53" s="22"/>
      <c r="E53" s="22"/>
      <c r="F53" s="22"/>
      <c r="G53" s="22"/>
      <c r="H53" s="22"/>
      <c r="I53" s="22"/>
      <c r="J53" s="22"/>
      <c r="K53" s="22"/>
    </row>
    <row r="54" spans="1:11" ht="15" customHeight="1">
      <c r="A54" s="24"/>
      <c r="B54" s="1" t="s">
        <v>16</v>
      </c>
      <c r="C54" s="18" t="s">
        <v>54</v>
      </c>
      <c r="D54" s="6">
        <v>284.60000000000002</v>
      </c>
      <c r="E54" s="6">
        <v>202.3</v>
      </c>
      <c r="F54" s="6">
        <v>142.30000000000001</v>
      </c>
      <c r="G54" s="2">
        <v>0</v>
      </c>
      <c r="H54" s="2">
        <v>0</v>
      </c>
      <c r="I54" s="2">
        <v>0</v>
      </c>
      <c r="J54" s="2">
        <v>0</v>
      </c>
      <c r="K54" s="2">
        <f>D54+E54+F54+G54+H54+I54+J54</f>
        <v>629.20000000000005</v>
      </c>
    </row>
    <row r="55" spans="1:11">
      <c r="A55" s="24"/>
      <c r="B55" s="1" t="s">
        <v>21</v>
      </c>
      <c r="C55" s="18" t="s">
        <v>55</v>
      </c>
      <c r="D55" s="6">
        <v>7.7</v>
      </c>
      <c r="E55" s="6">
        <v>7.7</v>
      </c>
      <c r="F55" s="6">
        <v>7.7</v>
      </c>
      <c r="G55" s="2">
        <v>0</v>
      </c>
      <c r="H55" s="2">
        <v>0</v>
      </c>
      <c r="I55" s="2">
        <v>0</v>
      </c>
      <c r="J55" s="2">
        <v>0</v>
      </c>
      <c r="K55" s="2">
        <f t="shared" ref="K55:K57" si="12">D55+E55+F55+G55+H55+I55+J55</f>
        <v>23.1</v>
      </c>
    </row>
    <row r="56" spans="1:11">
      <c r="A56" s="24"/>
      <c r="B56" s="1" t="s">
        <v>17</v>
      </c>
      <c r="C56" s="18" t="s">
        <v>56</v>
      </c>
      <c r="D56" s="7">
        <v>33</v>
      </c>
      <c r="E56" s="7">
        <v>33</v>
      </c>
      <c r="F56" s="7">
        <v>33</v>
      </c>
      <c r="G56" s="2">
        <v>0</v>
      </c>
      <c r="H56" s="2">
        <v>0</v>
      </c>
      <c r="I56" s="2">
        <v>0</v>
      </c>
      <c r="J56" s="2">
        <v>0</v>
      </c>
      <c r="K56" s="2">
        <f t="shared" si="12"/>
        <v>99</v>
      </c>
    </row>
    <row r="57" spans="1:11">
      <c r="A57" s="24"/>
      <c r="B57" s="1" t="s">
        <v>27</v>
      </c>
      <c r="C57" s="18" t="s">
        <v>57</v>
      </c>
      <c r="D57" s="7">
        <v>35.19</v>
      </c>
      <c r="E57" s="7">
        <v>35.19</v>
      </c>
      <c r="F57" s="7">
        <v>35.19</v>
      </c>
      <c r="G57" s="2">
        <v>0</v>
      </c>
      <c r="H57" s="2">
        <v>0</v>
      </c>
      <c r="I57" s="2">
        <v>0</v>
      </c>
      <c r="J57" s="2">
        <v>0</v>
      </c>
      <c r="K57" s="2">
        <f t="shared" si="12"/>
        <v>105.57</v>
      </c>
    </row>
    <row r="58" spans="1:11">
      <c r="A58" s="23" t="s">
        <v>19</v>
      </c>
      <c r="B58" s="23"/>
      <c r="C58" s="23"/>
      <c r="D58" s="6">
        <f>D54+D55+D56+D57</f>
        <v>360.49</v>
      </c>
      <c r="E58" s="6">
        <f t="shared" ref="E58:K58" si="13">E54+E55+E56+E57</f>
        <v>278.19</v>
      </c>
      <c r="F58" s="6">
        <f t="shared" si="13"/>
        <v>218.19</v>
      </c>
      <c r="G58" s="2">
        <f t="shared" si="13"/>
        <v>0</v>
      </c>
      <c r="H58" s="2">
        <f t="shared" si="13"/>
        <v>0</v>
      </c>
      <c r="I58" s="2">
        <f t="shared" si="13"/>
        <v>0</v>
      </c>
      <c r="J58" s="2">
        <f t="shared" si="13"/>
        <v>0</v>
      </c>
      <c r="K58" s="2">
        <f t="shared" si="13"/>
        <v>856.87000000000012</v>
      </c>
    </row>
    <row r="59" spans="1:11" ht="15" customHeight="1">
      <c r="A59" s="24" t="s">
        <v>35</v>
      </c>
      <c r="B59" s="25" t="s">
        <v>63</v>
      </c>
      <c r="C59" s="25"/>
      <c r="D59" s="25"/>
      <c r="E59" s="25"/>
      <c r="F59" s="25"/>
      <c r="G59" s="25"/>
      <c r="H59" s="25"/>
      <c r="I59" s="25"/>
      <c r="J59" s="25"/>
      <c r="K59" s="25"/>
    </row>
    <row r="60" spans="1:11">
      <c r="A60" s="24"/>
      <c r="B60" s="22" t="s">
        <v>15</v>
      </c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4"/>
      <c r="B61" s="1" t="s">
        <v>16</v>
      </c>
      <c r="C61" s="18" t="s">
        <v>58</v>
      </c>
      <c r="D61" s="6">
        <v>107.7</v>
      </c>
      <c r="E61" s="6">
        <v>9.4</v>
      </c>
      <c r="F61" s="6">
        <v>9.4</v>
      </c>
      <c r="G61" s="2">
        <v>0</v>
      </c>
      <c r="H61" s="2">
        <v>0</v>
      </c>
      <c r="I61" s="2">
        <v>0</v>
      </c>
      <c r="J61" s="2">
        <v>0</v>
      </c>
      <c r="K61" s="2">
        <f>D61+E61+F61+G61+H61+I61+J61</f>
        <v>126.50000000000001</v>
      </c>
    </row>
    <row r="62" spans="1:11">
      <c r="A62" s="24"/>
      <c r="B62" s="1" t="s">
        <v>21</v>
      </c>
      <c r="C62" s="18" t="s">
        <v>59</v>
      </c>
      <c r="D62" s="6">
        <v>58</v>
      </c>
      <c r="E62" s="6">
        <v>58</v>
      </c>
      <c r="F62" s="6">
        <v>58</v>
      </c>
      <c r="G62" s="2">
        <v>0</v>
      </c>
      <c r="H62" s="2">
        <v>0</v>
      </c>
      <c r="I62" s="2">
        <v>0</v>
      </c>
      <c r="J62" s="2">
        <v>0</v>
      </c>
      <c r="K62" s="2">
        <f t="shared" ref="K62:K65" si="14">D62+E62+F62+G62+H62+I62+J62</f>
        <v>174</v>
      </c>
    </row>
    <row r="63" spans="1:11">
      <c r="A63" s="24"/>
      <c r="B63" s="1" t="s">
        <v>17</v>
      </c>
      <c r="C63" s="18" t="s">
        <v>60</v>
      </c>
      <c r="D63" s="7">
        <v>34.85</v>
      </c>
      <c r="E63" s="7">
        <v>34.85</v>
      </c>
      <c r="F63" s="7">
        <v>34.85</v>
      </c>
      <c r="G63" s="2">
        <v>0</v>
      </c>
      <c r="H63" s="2">
        <v>0</v>
      </c>
      <c r="I63" s="2">
        <v>0</v>
      </c>
      <c r="J63" s="2">
        <v>0</v>
      </c>
      <c r="K63" s="2">
        <f t="shared" si="14"/>
        <v>104.55000000000001</v>
      </c>
    </row>
    <row r="64" spans="1:11" ht="15" customHeight="1">
      <c r="A64" s="24"/>
      <c r="B64" s="1" t="s">
        <v>27</v>
      </c>
      <c r="C64" s="18" t="s">
        <v>61</v>
      </c>
      <c r="D64" s="7">
        <v>34.799999999999997</v>
      </c>
      <c r="E64" s="7">
        <v>31.68</v>
      </c>
      <c r="F64" s="7">
        <v>31.68</v>
      </c>
      <c r="G64" s="2">
        <v>0</v>
      </c>
      <c r="H64" s="2">
        <v>0</v>
      </c>
      <c r="I64" s="2">
        <v>0</v>
      </c>
      <c r="J64" s="2">
        <v>0</v>
      </c>
      <c r="K64" s="2">
        <f t="shared" si="14"/>
        <v>98.16</v>
      </c>
    </row>
    <row r="65" spans="1:11">
      <c r="A65" s="23" t="s">
        <v>19</v>
      </c>
      <c r="B65" s="23"/>
      <c r="C65" s="23"/>
      <c r="D65" s="6">
        <f>D61+D62+D63+D64</f>
        <v>235.34999999999997</v>
      </c>
      <c r="E65" s="6">
        <f t="shared" ref="E65:F65" si="15">E61+E62+E63+E64</f>
        <v>133.93</v>
      </c>
      <c r="F65" s="6">
        <f t="shared" si="15"/>
        <v>133.93</v>
      </c>
      <c r="G65" s="2">
        <f t="shared" ref="G65:J65" si="16">G61+G62+G63+G64</f>
        <v>0</v>
      </c>
      <c r="H65" s="2">
        <f t="shared" si="16"/>
        <v>0</v>
      </c>
      <c r="I65" s="2">
        <f t="shared" si="16"/>
        <v>0</v>
      </c>
      <c r="J65" s="2">
        <f t="shared" si="16"/>
        <v>0</v>
      </c>
      <c r="K65" s="2">
        <f t="shared" si="14"/>
        <v>503.21</v>
      </c>
    </row>
    <row r="66" spans="1:11" ht="30" customHeight="1">
      <c r="A66" s="24" t="s">
        <v>36</v>
      </c>
      <c r="B66" s="25" t="s">
        <v>37</v>
      </c>
      <c r="C66" s="25"/>
      <c r="D66" s="25"/>
      <c r="E66" s="25"/>
      <c r="F66" s="25"/>
      <c r="G66" s="25"/>
      <c r="H66" s="25"/>
      <c r="I66" s="25"/>
      <c r="J66" s="25"/>
      <c r="K66" s="25"/>
    </row>
    <row r="67" spans="1:11">
      <c r="A67" s="24"/>
      <c r="B67" s="22" t="s">
        <v>15</v>
      </c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4"/>
      <c r="B68" s="22" t="s">
        <v>38</v>
      </c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4"/>
      <c r="B69" s="1" t="s">
        <v>16</v>
      </c>
      <c r="C69" s="18" t="s">
        <v>62</v>
      </c>
      <c r="D69" s="6">
        <v>90</v>
      </c>
      <c r="E69" s="6">
        <v>90</v>
      </c>
      <c r="F69" s="6">
        <v>90</v>
      </c>
      <c r="G69" s="2">
        <v>0</v>
      </c>
      <c r="H69" s="2">
        <v>0</v>
      </c>
      <c r="I69" s="2">
        <v>0</v>
      </c>
      <c r="J69" s="2">
        <v>0</v>
      </c>
      <c r="K69" s="2">
        <f>D69+E69+F69+G69+H69+I69+J69</f>
        <v>270</v>
      </c>
    </row>
    <row r="70" spans="1:11">
      <c r="A70" s="24"/>
      <c r="B70" s="22" t="s">
        <v>39</v>
      </c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4"/>
      <c r="B71" s="1" t="s">
        <v>16</v>
      </c>
      <c r="C71" s="18" t="s">
        <v>62</v>
      </c>
      <c r="D71" s="6">
        <v>195</v>
      </c>
      <c r="E71" s="6">
        <v>120</v>
      </c>
      <c r="F71" s="6">
        <v>50</v>
      </c>
      <c r="G71" s="2">
        <v>0</v>
      </c>
      <c r="H71" s="2">
        <v>0</v>
      </c>
      <c r="I71" s="2">
        <v>0</v>
      </c>
      <c r="J71" s="2">
        <v>0</v>
      </c>
      <c r="K71" s="2">
        <f>D71+E71+F71+G71+H71+I71+J71</f>
        <v>365</v>
      </c>
    </row>
    <row r="72" spans="1:11">
      <c r="A72" s="15"/>
      <c r="B72" s="22" t="s">
        <v>67</v>
      </c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15"/>
      <c r="B73" s="1" t="s">
        <v>16</v>
      </c>
      <c r="C73" s="18" t="s">
        <v>62</v>
      </c>
      <c r="D73" s="6">
        <v>43</v>
      </c>
      <c r="E73" s="6">
        <v>43</v>
      </c>
      <c r="F73" s="6">
        <v>43</v>
      </c>
      <c r="G73" s="2">
        <v>0</v>
      </c>
      <c r="H73" s="2">
        <v>0</v>
      </c>
      <c r="I73" s="2">
        <v>0</v>
      </c>
      <c r="J73" s="2">
        <v>0</v>
      </c>
      <c r="K73" s="2">
        <f>D73+E73+F73+G73+H73+I73+J73</f>
        <v>129</v>
      </c>
    </row>
    <row r="74" spans="1:11">
      <c r="A74" s="15"/>
      <c r="B74" s="1" t="s">
        <v>21</v>
      </c>
      <c r="C74" s="18" t="s">
        <v>68</v>
      </c>
      <c r="D74" s="6">
        <v>2</v>
      </c>
      <c r="E74" s="6">
        <v>2</v>
      </c>
      <c r="F74" s="6">
        <v>2</v>
      </c>
      <c r="G74" s="2">
        <v>0</v>
      </c>
      <c r="H74" s="2">
        <v>0</v>
      </c>
      <c r="I74" s="2">
        <v>0</v>
      </c>
      <c r="J74" s="2">
        <v>0</v>
      </c>
      <c r="K74" s="2">
        <f t="shared" ref="K74:K77" si="17">D74+E74+F74+G74+H74+I74+J74</f>
        <v>6</v>
      </c>
    </row>
    <row r="75" spans="1:11">
      <c r="A75" s="15"/>
      <c r="B75" s="1" t="s">
        <v>17</v>
      </c>
      <c r="C75" s="18" t="s">
        <v>69</v>
      </c>
      <c r="D75" s="6">
        <v>14.55</v>
      </c>
      <c r="E75" s="6">
        <v>4.55</v>
      </c>
      <c r="F75" s="6">
        <v>4.55</v>
      </c>
      <c r="G75" s="2">
        <v>0</v>
      </c>
      <c r="H75" s="2">
        <v>0</v>
      </c>
      <c r="I75" s="2">
        <v>0</v>
      </c>
      <c r="J75" s="2">
        <v>0</v>
      </c>
      <c r="K75" s="2">
        <f t="shared" si="17"/>
        <v>23.650000000000002</v>
      </c>
    </row>
    <row r="76" spans="1:11">
      <c r="A76" s="15"/>
      <c r="B76" s="1" t="s">
        <v>27</v>
      </c>
      <c r="C76" s="18" t="s">
        <v>70</v>
      </c>
      <c r="D76" s="7">
        <v>9.1999999999999993</v>
      </c>
      <c r="E76" s="7">
        <v>9.1999999999999993</v>
      </c>
      <c r="F76" s="7">
        <v>9.1999999999999993</v>
      </c>
      <c r="G76" s="2">
        <v>0</v>
      </c>
      <c r="H76" s="2">
        <v>0</v>
      </c>
      <c r="I76" s="2">
        <v>0</v>
      </c>
      <c r="J76" s="2">
        <v>0</v>
      </c>
      <c r="K76" s="2">
        <f t="shared" si="17"/>
        <v>27.599999999999998</v>
      </c>
    </row>
    <row r="77" spans="1:11">
      <c r="A77" s="23" t="s">
        <v>19</v>
      </c>
      <c r="B77" s="23"/>
      <c r="C77" s="23"/>
      <c r="D77" s="6">
        <f>D69+D71+D73+D74+D75+D76</f>
        <v>353.75</v>
      </c>
      <c r="E77" s="6">
        <f t="shared" ref="E77:J77" si="18">E69+E71+E73+E74+E75+E76</f>
        <v>268.75</v>
      </c>
      <c r="F77" s="6">
        <f t="shared" si="18"/>
        <v>198.75</v>
      </c>
      <c r="G77" s="16">
        <f t="shared" si="18"/>
        <v>0</v>
      </c>
      <c r="H77" s="16">
        <f t="shared" si="18"/>
        <v>0</v>
      </c>
      <c r="I77" s="16">
        <f t="shared" si="18"/>
        <v>0</v>
      </c>
      <c r="J77" s="16">
        <f t="shared" si="18"/>
        <v>0</v>
      </c>
      <c r="K77" s="2">
        <f t="shared" si="17"/>
        <v>821.25</v>
      </c>
    </row>
    <row r="78" spans="1:1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</row>
    <row r="79" spans="1:11">
      <c r="A79" s="23" t="s">
        <v>40</v>
      </c>
      <c r="B79" s="23"/>
      <c r="C79" s="23"/>
      <c r="D79" s="8" t="s">
        <v>4</v>
      </c>
      <c r="E79" s="8" t="s">
        <v>5</v>
      </c>
      <c r="F79" s="8" t="s">
        <v>6</v>
      </c>
      <c r="G79" s="9">
        <v>2027</v>
      </c>
      <c r="H79" s="9">
        <v>2028</v>
      </c>
      <c r="I79" s="9">
        <v>2029</v>
      </c>
      <c r="J79" s="9">
        <v>2030</v>
      </c>
      <c r="K79" s="2"/>
    </row>
    <row r="80" spans="1:11" ht="15" customHeight="1">
      <c r="A80" s="19" t="s">
        <v>16</v>
      </c>
      <c r="B80" s="20"/>
      <c r="C80" s="21"/>
      <c r="D80" s="6">
        <f t="shared" ref="D80:J80" si="19">D15+D30+D38+D43+D50+D54+D61+D69+D71+D73</f>
        <v>1320</v>
      </c>
      <c r="E80" s="6">
        <f t="shared" si="19"/>
        <v>880</v>
      </c>
      <c r="F80" s="6">
        <f t="shared" si="19"/>
        <v>600</v>
      </c>
      <c r="G80" s="16">
        <f t="shared" si="19"/>
        <v>0</v>
      </c>
      <c r="H80" s="16">
        <f t="shared" si="19"/>
        <v>0</v>
      </c>
      <c r="I80" s="16">
        <f t="shared" si="19"/>
        <v>0</v>
      </c>
      <c r="J80" s="16">
        <f t="shared" si="19"/>
        <v>0</v>
      </c>
      <c r="K80" s="2"/>
    </row>
    <row r="81" spans="1:11" ht="15" customHeight="1">
      <c r="A81" s="19" t="s">
        <v>21</v>
      </c>
      <c r="B81" s="20"/>
      <c r="C81" s="21"/>
      <c r="D81" s="6">
        <f t="shared" ref="D81:J81" si="20">D22+D24+D26+D31+D39+D44+D55+D62+D74</f>
        <v>849.1</v>
      </c>
      <c r="E81" s="6">
        <f t="shared" si="20"/>
        <v>360</v>
      </c>
      <c r="F81" s="6">
        <f t="shared" si="20"/>
        <v>360</v>
      </c>
      <c r="G81" s="16">
        <f t="shared" si="20"/>
        <v>0</v>
      </c>
      <c r="H81" s="16">
        <f t="shared" si="20"/>
        <v>0</v>
      </c>
      <c r="I81" s="16">
        <f t="shared" si="20"/>
        <v>0</v>
      </c>
      <c r="J81" s="16">
        <f t="shared" si="20"/>
        <v>0</v>
      </c>
      <c r="K81" s="2"/>
    </row>
    <row r="82" spans="1:11" ht="15" customHeight="1">
      <c r="A82" s="19" t="s">
        <v>17</v>
      </c>
      <c r="B82" s="20"/>
      <c r="C82" s="21"/>
      <c r="D82" s="6">
        <f t="shared" ref="D82:J82" si="21">D17+D32+D40+D45+D56+D63+D75</f>
        <v>306.55</v>
      </c>
      <c r="E82" s="6">
        <f t="shared" si="21"/>
        <v>100</v>
      </c>
      <c r="F82" s="6">
        <f t="shared" si="21"/>
        <v>100</v>
      </c>
      <c r="G82" s="16">
        <f t="shared" si="21"/>
        <v>0</v>
      </c>
      <c r="H82" s="16">
        <f t="shared" si="21"/>
        <v>0</v>
      </c>
      <c r="I82" s="16">
        <f t="shared" si="21"/>
        <v>0</v>
      </c>
      <c r="J82" s="16">
        <f t="shared" si="21"/>
        <v>0</v>
      </c>
      <c r="K82" s="2"/>
    </row>
    <row r="83" spans="1:11" ht="15" customHeight="1">
      <c r="A83" s="19" t="s">
        <v>27</v>
      </c>
      <c r="B83" s="20"/>
      <c r="C83" s="21"/>
      <c r="D83" s="6">
        <f t="shared" ref="D83:J83" si="22">D33+D41+D46+D57+D64+D76</f>
        <v>356.47999999999996</v>
      </c>
      <c r="E83" s="6">
        <f t="shared" si="22"/>
        <v>260</v>
      </c>
      <c r="F83" s="6">
        <f t="shared" si="22"/>
        <v>260</v>
      </c>
      <c r="G83" s="16">
        <f t="shared" si="22"/>
        <v>0</v>
      </c>
      <c r="H83" s="16">
        <f t="shared" si="22"/>
        <v>0</v>
      </c>
      <c r="I83" s="16">
        <f t="shared" si="22"/>
        <v>0</v>
      </c>
      <c r="J83" s="16">
        <f t="shared" si="22"/>
        <v>0</v>
      </c>
      <c r="K83" s="2"/>
    </row>
    <row r="84" spans="1:11" ht="15" customHeight="1">
      <c r="A84" s="19" t="s">
        <v>71</v>
      </c>
      <c r="B84" s="20"/>
      <c r="C84" s="21"/>
      <c r="D84" s="6">
        <f>D17</f>
        <v>156.55000000000001</v>
      </c>
      <c r="E84" s="6">
        <f t="shared" ref="E84:J84" si="23">E17</f>
        <v>0</v>
      </c>
      <c r="F84" s="6">
        <f t="shared" si="23"/>
        <v>0</v>
      </c>
      <c r="G84" s="16">
        <f t="shared" si="23"/>
        <v>0</v>
      </c>
      <c r="H84" s="16">
        <f t="shared" si="23"/>
        <v>0</v>
      </c>
      <c r="I84" s="16">
        <f t="shared" si="23"/>
        <v>0</v>
      </c>
      <c r="J84" s="16">
        <f t="shared" si="23"/>
        <v>0</v>
      </c>
      <c r="K84" s="2"/>
    </row>
    <row r="85" spans="1:1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</row>
  </sheetData>
  <mergeCells count="60">
    <mergeCell ref="B72:K72"/>
    <mergeCell ref="H1:K1"/>
    <mergeCell ref="H2:K2"/>
    <mergeCell ref="H3:K3"/>
    <mergeCell ref="H4:K4"/>
    <mergeCell ref="D8:K8"/>
    <mergeCell ref="A10:K10"/>
    <mergeCell ref="B25:K25"/>
    <mergeCell ref="B19:K19"/>
    <mergeCell ref="A12:C12"/>
    <mergeCell ref="A11:C11"/>
    <mergeCell ref="B13:K13"/>
    <mergeCell ref="B14:K14"/>
    <mergeCell ref="A13:A17"/>
    <mergeCell ref="A18:C18"/>
    <mergeCell ref="B42:K42"/>
    <mergeCell ref="A85:K85"/>
    <mergeCell ref="A6:K6"/>
    <mergeCell ref="A47:C47"/>
    <mergeCell ref="B48:K48"/>
    <mergeCell ref="B49:K49"/>
    <mergeCell ref="A48:A50"/>
    <mergeCell ref="B29:K29"/>
    <mergeCell ref="A28:A33"/>
    <mergeCell ref="A34:C34"/>
    <mergeCell ref="A27:C27"/>
    <mergeCell ref="B21:K21"/>
    <mergeCell ref="B23:K23"/>
    <mergeCell ref="A19:A26"/>
    <mergeCell ref="C8:C9"/>
    <mergeCell ref="B8:B9"/>
    <mergeCell ref="A8:A9"/>
    <mergeCell ref="A52:A57"/>
    <mergeCell ref="A58:C58"/>
    <mergeCell ref="A59:A64"/>
    <mergeCell ref="B60:K60"/>
    <mergeCell ref="B52:K52"/>
    <mergeCell ref="B53:K53"/>
    <mergeCell ref="B59:K59"/>
    <mergeCell ref="B20:K20"/>
    <mergeCell ref="A77:C77"/>
    <mergeCell ref="A78:K78"/>
    <mergeCell ref="A79:C79"/>
    <mergeCell ref="A65:C65"/>
    <mergeCell ref="A66:A71"/>
    <mergeCell ref="B66:K66"/>
    <mergeCell ref="B67:K67"/>
    <mergeCell ref="B68:K68"/>
    <mergeCell ref="B70:K70"/>
    <mergeCell ref="B28:K28"/>
    <mergeCell ref="A51:C51"/>
    <mergeCell ref="A35:A46"/>
    <mergeCell ref="B35:K35"/>
    <mergeCell ref="B36:K36"/>
    <mergeCell ref="B37:K37"/>
    <mergeCell ref="A80:C80"/>
    <mergeCell ref="A81:C81"/>
    <mergeCell ref="A82:C82"/>
    <mergeCell ref="A83:C83"/>
    <mergeCell ref="A84:C84"/>
  </mergeCells>
  <pageMargins left="0.39370078740157483" right="0.39370078740157483" top="0.78740157480314965" bottom="0.39370078740157483" header="0" footer="0"/>
  <pageSetup paperSize="9" scale="97" orientation="landscape" horizontalDpi="180" verticalDpi="180" r:id="rId1"/>
  <rowBreaks count="2" manualBreakCount="2">
    <brk id="34" max="10" man="1"/>
    <brk id="6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2024-03-26T06:59:37Z</dcterms:modified>
</cp:coreProperties>
</file>