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\ПРОГРАММЫ\Кап.ремонт\утвержден на 23-25  № 393\"/>
    </mc:Choice>
  </mc:AlternateContent>
  <bookViews>
    <workbookView xWindow="-120" yWindow="-120" windowWidth="29040" windowHeight="15840" activeTab="2"/>
  </bookViews>
  <sheets>
    <sheet name="P_000_1" sheetId="1" r:id="rId1"/>
    <sheet name="p_000_2" sheetId="2" r:id="rId2"/>
    <sheet name="p_000_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2" i="1" l="1"/>
  <c r="AB21" i="1"/>
  <c r="AB20" i="1"/>
  <c r="AB19" i="1"/>
  <c r="AB18" i="1" s="1"/>
  <c r="AD18" i="1"/>
  <c r="AC18" i="1"/>
  <c r="AA18" i="1"/>
  <c r="Z18" i="1"/>
  <c r="Y18" i="1"/>
  <c r="X18" i="1"/>
  <c r="W18" i="1"/>
  <c r="V18" i="1"/>
  <c r="U18" i="1"/>
  <c r="T18" i="1"/>
  <c r="S18" i="1"/>
  <c r="R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Q13" i="2"/>
  <c r="K13" i="2"/>
  <c r="J13" i="2"/>
  <c r="I13" i="2"/>
  <c r="H13" i="2"/>
  <c r="B12" i="3" l="1"/>
  <c r="B10" i="3" l="1"/>
  <c r="B18" i="3" l="1"/>
</calcChain>
</file>

<file path=xl/sharedStrings.xml><?xml version="1.0" encoding="utf-8"?>
<sst xmlns="http://schemas.openxmlformats.org/spreadsheetml/2006/main" count="166" uniqueCount="91">
  <si>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</si>
  <si>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</si>
  <si>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</si>
  <si>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</si>
  <si>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</si>
  <si>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</si>
  <si>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</si>
  <si>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</si>
  <si>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</si>
  <si>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</si>
  <si>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</si>
  <si>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</si>
  <si>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</si>
  <si>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</si>
  <si>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</si>
  <si>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</si>
  <si>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</si>
  <si>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</si>
  <si>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</si>
  <si>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</si>
  <si>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</si>
  <si>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</si>
  <si>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</si>
  <si>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</si>
  <si>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</si>
  <si>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</si>
  <si>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</si>
  <si>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</si>
  <si>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</si>
  <si>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</si>
  <si>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</si>
  <si>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</si>
  <si>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</si>
  <si>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</si>
  <si>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</si>
  <si>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</si>
  <si>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Радужный г, 3-й кв-л, 29</t>
  </si>
  <si>
    <t>Итого по ЗАТО город Радужный на 2023 год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</si>
  <si>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</si>
  <si>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</si>
  <si>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</si>
  <si>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</si>
  <si>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</si>
  <si>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</si>
  <si>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</si>
  <si>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         дату утверждения краткосрочного плана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</si>
  <si>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</si>
  <si>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</si>
  <si>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</si>
  <si>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</si>
  <si>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</si>
  <si>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</si>
  <si>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</si>
  <si>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</si>
  <si>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</si>
  <si>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          помещений, находящихся в собственности граждан</t>
  </si>
  <si>
    <t>чел.</t>
  </si>
  <si>
    <t>руб./кв.м</t>
  </si>
  <si>
    <t>РО</t>
  </si>
  <si>
    <t>УК</t>
  </si>
  <si>
    <t>МУП "ЖКХ" ЗАТО г. Радужный</t>
  </si>
  <si>
    <t>Ж/б панели</t>
  </si>
  <si>
    <t>5</t>
  </si>
  <si>
    <t>4</t>
  </si>
  <si>
    <t>МУП "ЖКХ" ЗАТО г. Радужный </t>
  </si>
  <si>
    <t xml:space="preserve">Источники финансирования </t>
  </si>
  <si>
    <t>Объем финансирования по 2023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</si>
  <si>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</si>
  <si>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</si>
  <si>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</si>
  <si>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</si>
  <si>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</si>
  <si>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Приложение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</si>
  <si>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ЗАТО г. Радужный  Владимирской области на  2023 -2025 годы</t>
  </si>
  <si>
    <t>Таблица №1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</si>
  <si>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ЗАТО г. Радужный  Владимирской области на 2023-2025 годы</t>
  </si>
  <si>
    <t>Таблица № 3</t>
  </si>
  <si>
    <t>Ресурсное обеспечение реализации краткосрочного плана реализации региональной программы капитального ремонта общего имущества в многоквартирных домах на территории  муниципального образования ЗАТО г. Радужный Владимирской области  на 2023 - 2025 годы</t>
  </si>
  <si>
    <t>Объем финансирования по 2024 г., руб.</t>
  </si>
  <si>
    <t>Объем финансирования по 2025 г., руб.</t>
  </si>
  <si>
    <t xml:space="preserve">Мазурова Ольга Игоревна, </t>
  </si>
  <si>
    <t>8(49254) 3-40-97</t>
  </si>
  <si>
    <t>Радужный г, 1-й кв-л, 12А</t>
  </si>
  <si>
    <t>Панельные</t>
  </si>
  <si>
    <t>Радужный г, 1-й кв-л, 6</t>
  </si>
  <si>
    <t>Радужный г, 1-й кв-л, 24</t>
  </si>
  <si>
    <t>-</t>
  </si>
  <si>
    <t>Итого по ЗАТО город Радужный 
на 2023 год</t>
  </si>
  <si>
    <t>к постановлению администрации ЗАТО г.Радужный Владимирской области от от 07.12.2022г. №1595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</si>
  <si>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2023-2025 годы
( в редакции постановления администрации ЗАТО г. Радужный Владимирской области от 07.12.2022г. №1595)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</si>
  <si>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2023-2025 годы
( в редакции постановления администрации ЗАТО г. Радужный Владимирской области от от 07.12.2022г. №1595)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</si>
</sst>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u/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2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23" fillId="0" borderId="0"/>
  </cellStyleXfs>
  <cellXfs count="107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vertical="top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0" fontId="0" fillId="0" borderId="0" xfId="0" applyAlignment="1">
      <alignment vertical="top"/>
    </xf>
    <xf numFmtId="0" fontId="15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" fillId="0" borderId="0" xfId="0" applyFont="1" applyFill="1"/>
    <xf numFmtId="0" fontId="19" fillId="0" borderId="0" xfId="0" applyFont="1" applyAlignment="1">
      <alignment vertical="top"/>
    </xf>
    <xf numFmtId="0" fontId="19" fillId="0" borderId="0" xfId="0" applyFont="1"/>
    <xf numFmtId="0" fontId="20" fillId="0" borderId="1" xfId="0" applyFont="1" applyFill="1" applyBorder="1"/>
    <xf numFmtId="0" fontId="21" fillId="0" borderId="1" xfId="0" applyFont="1" applyFill="1" applyBorder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/>
    <xf numFmtId="4" fontId="1" fillId="0" borderId="1" xfId="1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6" fillId="0" borderId="1" xfId="1" applyNumberFormat="1" applyFont="1" applyFill="1" applyBorder="1" applyAlignment="1">
      <alignment horizontal="right" vertical="center"/>
    </xf>
    <xf numFmtId="0" fontId="15" fillId="0" borderId="0" xfId="0" applyFont="1" applyFill="1"/>
    <xf numFmtId="4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/>
    </xf>
    <xf numFmtId="4" fontId="14" fillId="0" borderId="1" xfId="0" applyNumberFormat="1" applyFont="1" applyFill="1" applyBorder="1" applyAlignment="1"/>
    <xf numFmtId="4" fontId="14" fillId="0" borderId="1" xfId="0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/>
    <xf numFmtId="4" fontId="14" fillId="0" borderId="1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2" fontId="12" fillId="0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4" fontId="1" fillId="0" borderId="5" xfId="1" applyNumberFormat="1" applyFont="1" applyFill="1" applyBorder="1" applyAlignment="1">
      <alignment horizontal="center" vertical="center" wrapText="1"/>
    </xf>
    <xf numFmtId="4" fontId="1" fillId="0" borderId="6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 textRotation="90" wrapText="1"/>
    </xf>
    <xf numFmtId="4" fontId="1" fillId="0" borderId="5" xfId="1" applyNumberFormat="1" applyFont="1" applyFill="1" applyBorder="1" applyAlignment="1">
      <alignment horizontal="center" vertical="center" textRotation="90" wrapText="1"/>
    </xf>
    <xf numFmtId="4" fontId="1" fillId="0" borderId="6" xfId="1" applyNumberFormat="1" applyFont="1" applyFill="1" applyBorder="1" applyAlignment="1">
      <alignment horizontal="center" vertical="center" textRotation="90" wrapText="1"/>
    </xf>
    <xf numFmtId="0" fontId="1" fillId="0" borderId="2" xfId="1" applyFont="1" applyFill="1" applyBorder="1" applyAlignment="1">
      <alignment horizontal="center" vertical="center" textRotation="90" wrapText="1"/>
    </xf>
    <xf numFmtId="0" fontId="1" fillId="0" borderId="5" xfId="1" applyFont="1" applyFill="1" applyBorder="1" applyAlignment="1">
      <alignment horizontal="center" vertical="center" textRotation="90" wrapText="1"/>
    </xf>
    <xf numFmtId="0" fontId="1" fillId="0" borderId="6" xfId="1" applyFont="1" applyFill="1" applyBorder="1" applyAlignment="1">
      <alignment horizontal="center" vertical="center" textRotation="90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textRotation="90" wrapText="1"/>
    </xf>
    <xf numFmtId="0" fontId="1" fillId="0" borderId="5" xfId="1" applyFont="1" applyFill="1" applyBorder="1" applyAlignment="1">
      <alignment horizontal="center" textRotation="90" wrapText="1"/>
    </xf>
    <xf numFmtId="0" fontId="1" fillId="0" borderId="6" xfId="1" applyFont="1" applyFill="1" applyBorder="1" applyAlignment="1">
      <alignment horizontal="center" textRotation="90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Обычный 2" xfId="1"/>
    <cellStyle name="Обычный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7;&#1040;&#1058;&#1054;%20&#1075;&#1086;&#1088;&#1086;&#1076;%20&#1056;&#1072;&#1076;&#1091;&#1078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Перечень"/>
      <sheetName val="РО"/>
    </sheetNames>
    <sheetDataSet>
      <sheetData sheetId="0">
        <row r="9">
          <cell r="F9">
            <v>62803696.749999993</v>
          </cell>
          <cell r="G9">
            <v>2916561.33</v>
          </cell>
          <cell r="H9">
            <v>5384297.8200000003</v>
          </cell>
          <cell r="I9">
            <v>24082718.190000001</v>
          </cell>
          <cell r="J9">
            <v>3257438.12</v>
          </cell>
          <cell r="K9">
            <v>4735397.5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10519.22</v>
          </cell>
          <cell r="T9">
            <v>21231532.800000001</v>
          </cell>
        </row>
        <row r="10">
          <cell r="F10">
            <v>29636300.269999996</v>
          </cell>
          <cell r="G10">
            <v>2110804.58</v>
          </cell>
          <cell r="H10">
            <v>3307357.09</v>
          </cell>
          <cell r="I10">
            <v>18553352.050000001</v>
          </cell>
          <cell r="J10">
            <v>2004830.79</v>
          </cell>
          <cell r="K10">
            <v>3002985.84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F11">
            <v>6613806.0499999998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3083.72</v>
          </cell>
          <cell r="T11">
            <v>6475236</v>
          </cell>
        </row>
        <row r="12">
          <cell r="F12">
            <v>14912610.25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7435.5</v>
          </cell>
          <cell r="T12">
            <v>14756296.800000001</v>
          </cell>
        </row>
        <row r="13">
          <cell r="F13">
            <v>11640980.18</v>
          </cell>
          <cell r="G13">
            <v>805756.75</v>
          </cell>
          <cell r="H13">
            <v>2076940.73</v>
          </cell>
          <cell r="I13">
            <v>5529366.1399999997</v>
          </cell>
          <cell r="J13">
            <v>1252607.33</v>
          </cell>
          <cell r="K13">
            <v>1732411.66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topLeftCell="G1" zoomScale="50" zoomScaleNormal="50" workbookViewId="0">
      <selection activeCell="A8" sqref="A8:AG8"/>
    </sheetView>
  </sheetViews>
  <sheetFormatPr defaultRowHeight="15" x14ac:dyDescent="0.25"/>
  <cols>
    <col min="1" max="1" width="9.42578125" style="3" bestFit="1" customWidth="1"/>
    <col min="2" max="2" width="50" style="3" customWidth="1"/>
    <col min="3" max="3" width="28.42578125" style="3" customWidth="1"/>
    <col min="4" max="4" width="24" style="3" customWidth="1"/>
    <col min="5" max="5" width="26.7109375" style="3" customWidth="1"/>
    <col min="6" max="6" width="24.85546875" style="3" customWidth="1"/>
    <col min="7" max="7" width="24.5703125" style="3" customWidth="1"/>
    <col min="8" max="8" width="25.28515625" style="3" customWidth="1"/>
    <col min="9" max="9" width="13.5703125" style="3" customWidth="1"/>
    <col min="10" max="10" width="12" style="3" customWidth="1"/>
    <col min="11" max="11" width="14.85546875" style="3" customWidth="1"/>
    <col min="12" max="12" width="17.28515625" style="3" customWidth="1"/>
    <col min="13" max="13" width="14" style="3" customWidth="1"/>
    <col min="14" max="14" width="16.85546875" style="3" customWidth="1"/>
    <col min="15" max="15" width="19.5703125" style="3" customWidth="1"/>
    <col min="16" max="16" width="17.140625" style="3" customWidth="1"/>
    <col min="17" max="17" width="26" style="3" customWidth="1"/>
    <col min="18" max="18" width="11.28515625" style="3" customWidth="1"/>
    <col min="19" max="19" width="16.140625" style="3" customWidth="1"/>
    <col min="20" max="20" width="18" style="3" customWidth="1"/>
    <col min="21" max="21" width="19" style="3" customWidth="1"/>
    <col min="22" max="24" width="9.28515625" style="3" customWidth="1"/>
    <col min="25" max="25" width="22.140625" style="3" customWidth="1"/>
    <col min="26" max="26" width="33" style="3" customWidth="1"/>
    <col min="27" max="27" width="9.28515625" style="3" customWidth="1"/>
    <col min="28" max="28" width="21.5703125" style="3" customWidth="1"/>
    <col min="29" max="29" width="20.5703125" style="3" customWidth="1"/>
    <col min="30" max="30" width="17" style="3" customWidth="1"/>
    <col min="31" max="31" width="13.42578125" style="3" customWidth="1"/>
    <col min="32" max="33" width="14" style="3" customWidth="1"/>
    <col min="34" max="36" width="9.85546875" style="3" bestFit="1" customWidth="1"/>
    <col min="37" max="16384" width="9.140625" style="3"/>
  </cols>
  <sheetData>
    <row r="1" spans="1:40" ht="35.25" x14ac:dyDescent="0.5">
      <c r="AB1" s="74" t="s">
        <v>72</v>
      </c>
      <c r="AC1" s="74"/>
      <c r="AD1" s="74"/>
      <c r="AE1" s="74"/>
      <c r="AF1" s="74"/>
      <c r="AG1" s="74"/>
      <c r="AH1" s="12"/>
      <c r="AI1" s="12"/>
      <c r="AJ1" s="12"/>
      <c r="AK1" s="12"/>
      <c r="AL1" s="12"/>
      <c r="AM1" s="12"/>
      <c r="AN1" s="12"/>
    </row>
    <row r="2" spans="1:40" ht="146.25" customHeight="1" x14ac:dyDescent="0.25">
      <c r="AB2" s="75" t="s">
        <v>88</v>
      </c>
      <c r="AC2" s="75"/>
      <c r="AD2" s="75"/>
      <c r="AE2" s="75"/>
      <c r="AF2" s="75"/>
      <c r="AG2" s="75"/>
      <c r="AH2" s="13"/>
      <c r="AI2" s="13"/>
      <c r="AJ2" s="13"/>
      <c r="AK2" s="13"/>
      <c r="AL2" s="13"/>
      <c r="AM2" s="13"/>
      <c r="AN2" s="13"/>
    </row>
    <row r="3" spans="1:40" ht="12.75" customHeight="1" x14ac:dyDescent="0.5">
      <c r="AB3" s="76"/>
      <c r="AC3" s="76"/>
      <c r="AD3" s="76"/>
      <c r="AE3" s="76"/>
      <c r="AF3" s="76"/>
      <c r="AG3" s="76"/>
      <c r="AH3" s="14"/>
      <c r="AI3" s="14"/>
      <c r="AJ3" s="14"/>
      <c r="AK3" s="14"/>
      <c r="AL3" s="14"/>
      <c r="AM3" s="14"/>
      <c r="AN3" s="14"/>
    </row>
    <row r="8" spans="1:40" ht="195" customHeight="1" x14ac:dyDescent="0.25">
      <c r="A8" s="79" t="s">
        <v>73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11"/>
      <c r="AI8" s="11"/>
      <c r="AJ8" s="11"/>
      <c r="AK8" s="11"/>
      <c r="AL8" s="11"/>
      <c r="AM8" s="11"/>
      <c r="AN8" s="11"/>
    </row>
    <row r="10" spans="1:40" ht="23.25" x14ac:dyDescent="0.25">
      <c r="A10" s="80" t="s">
        <v>0</v>
      </c>
      <c r="B10" s="80" t="s">
        <v>1</v>
      </c>
      <c r="C10" s="82" t="s">
        <v>2</v>
      </c>
      <c r="D10" s="80" t="s">
        <v>3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3" t="s">
        <v>4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77" t="s">
        <v>5</v>
      </c>
      <c r="AF10" s="77" t="s">
        <v>6</v>
      </c>
      <c r="AG10" s="77" t="s">
        <v>7</v>
      </c>
    </row>
    <row r="11" spans="1:40" ht="23.25" x14ac:dyDescent="0.25">
      <c r="A11" s="80"/>
      <c r="B11" s="80"/>
      <c r="C11" s="82"/>
      <c r="D11" s="80" t="s">
        <v>8</v>
      </c>
      <c r="E11" s="80"/>
      <c r="F11" s="80"/>
      <c r="G11" s="80"/>
      <c r="H11" s="80"/>
      <c r="I11" s="80"/>
      <c r="J11" s="80" t="s">
        <v>9</v>
      </c>
      <c r="K11" s="80"/>
      <c r="L11" s="80" t="s">
        <v>10</v>
      </c>
      <c r="M11" s="80"/>
      <c r="N11" s="80" t="s">
        <v>11</v>
      </c>
      <c r="O11" s="80"/>
      <c r="P11" s="80" t="s">
        <v>12</v>
      </c>
      <c r="Q11" s="80"/>
      <c r="R11" s="80" t="s">
        <v>13</v>
      </c>
      <c r="S11" s="80"/>
      <c r="T11" s="78" t="s">
        <v>14</v>
      </c>
      <c r="U11" s="78" t="s">
        <v>15</v>
      </c>
      <c r="V11" s="78" t="s">
        <v>16</v>
      </c>
      <c r="W11" s="78" t="s">
        <v>17</v>
      </c>
      <c r="X11" s="78" t="s">
        <v>18</v>
      </c>
      <c r="Y11" s="78" t="s">
        <v>19</v>
      </c>
      <c r="Z11" s="78" t="s">
        <v>20</v>
      </c>
      <c r="AA11" s="78" t="s">
        <v>21</v>
      </c>
      <c r="AB11" s="78" t="s">
        <v>22</v>
      </c>
      <c r="AC11" s="84" t="s">
        <v>23</v>
      </c>
      <c r="AD11" s="78" t="s">
        <v>24</v>
      </c>
      <c r="AE11" s="77"/>
      <c r="AF11" s="77"/>
      <c r="AG11" s="77"/>
    </row>
    <row r="12" spans="1:40" x14ac:dyDescent="0.25">
      <c r="A12" s="80"/>
      <c r="B12" s="80"/>
      <c r="C12" s="82"/>
      <c r="D12" s="77" t="s">
        <v>25</v>
      </c>
      <c r="E12" s="77" t="s">
        <v>26</v>
      </c>
      <c r="F12" s="77" t="s">
        <v>27</v>
      </c>
      <c r="G12" s="77" t="s">
        <v>28</v>
      </c>
      <c r="H12" s="77" t="s">
        <v>29</v>
      </c>
      <c r="I12" s="77" t="s">
        <v>30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78"/>
      <c r="U12" s="78"/>
      <c r="V12" s="78"/>
      <c r="W12" s="78"/>
      <c r="X12" s="78"/>
      <c r="Y12" s="78"/>
      <c r="Z12" s="78"/>
      <c r="AA12" s="78"/>
      <c r="AB12" s="78"/>
      <c r="AC12" s="84"/>
      <c r="AD12" s="78"/>
      <c r="AE12" s="77"/>
      <c r="AF12" s="77"/>
      <c r="AG12" s="77"/>
    </row>
    <row r="13" spans="1:40" x14ac:dyDescent="0.25">
      <c r="A13" s="80"/>
      <c r="B13" s="80"/>
      <c r="C13" s="82"/>
      <c r="D13" s="77"/>
      <c r="E13" s="77"/>
      <c r="F13" s="77"/>
      <c r="G13" s="77"/>
      <c r="H13" s="77"/>
      <c r="I13" s="77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78"/>
      <c r="U13" s="78"/>
      <c r="V13" s="78"/>
      <c r="W13" s="78"/>
      <c r="X13" s="78"/>
      <c r="Y13" s="78"/>
      <c r="Z13" s="78"/>
      <c r="AA13" s="78"/>
      <c r="AB13" s="78"/>
      <c r="AC13" s="84"/>
      <c r="AD13" s="78"/>
      <c r="AE13" s="77"/>
      <c r="AF13" s="77"/>
      <c r="AG13" s="77"/>
    </row>
    <row r="14" spans="1:40" x14ac:dyDescent="0.25">
      <c r="A14" s="80"/>
      <c r="B14" s="80"/>
      <c r="C14" s="82"/>
      <c r="D14" s="77"/>
      <c r="E14" s="77"/>
      <c r="F14" s="77"/>
      <c r="G14" s="77"/>
      <c r="H14" s="77"/>
      <c r="I14" s="77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78"/>
      <c r="U14" s="78"/>
      <c r="V14" s="78"/>
      <c r="W14" s="78"/>
      <c r="X14" s="78"/>
      <c r="Y14" s="78"/>
      <c r="Z14" s="78"/>
      <c r="AA14" s="78"/>
      <c r="AB14" s="78"/>
      <c r="AC14" s="84"/>
      <c r="AD14" s="78"/>
      <c r="AE14" s="77"/>
      <c r="AF14" s="77"/>
      <c r="AG14" s="77"/>
    </row>
    <row r="15" spans="1:40" ht="326.25" customHeight="1" x14ac:dyDescent="0.25">
      <c r="A15" s="80"/>
      <c r="B15" s="80"/>
      <c r="C15" s="82"/>
      <c r="D15" s="77"/>
      <c r="E15" s="77"/>
      <c r="F15" s="77"/>
      <c r="G15" s="77"/>
      <c r="H15" s="77"/>
      <c r="I15" s="77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78"/>
      <c r="U15" s="78"/>
      <c r="V15" s="78"/>
      <c r="W15" s="78"/>
      <c r="X15" s="78"/>
      <c r="Y15" s="78"/>
      <c r="Z15" s="78"/>
      <c r="AA15" s="78"/>
      <c r="AB15" s="78"/>
      <c r="AC15" s="84"/>
      <c r="AD15" s="78"/>
      <c r="AE15" s="77"/>
      <c r="AF15" s="77"/>
      <c r="AG15" s="77"/>
    </row>
    <row r="16" spans="1:40" ht="23.25" x14ac:dyDescent="0.25">
      <c r="A16" s="81"/>
      <c r="B16" s="81"/>
      <c r="C16" s="69" t="s">
        <v>31</v>
      </c>
      <c r="D16" s="69" t="s">
        <v>31</v>
      </c>
      <c r="E16" s="69" t="s">
        <v>31</v>
      </c>
      <c r="F16" s="69" t="s">
        <v>31</v>
      </c>
      <c r="G16" s="69" t="s">
        <v>31</v>
      </c>
      <c r="H16" s="69" t="s">
        <v>31</v>
      </c>
      <c r="I16" s="69" t="s">
        <v>31</v>
      </c>
      <c r="J16" s="70" t="s">
        <v>32</v>
      </c>
      <c r="K16" s="70" t="s">
        <v>31</v>
      </c>
      <c r="L16" s="70" t="s">
        <v>33</v>
      </c>
      <c r="M16" s="70" t="s">
        <v>31</v>
      </c>
      <c r="N16" s="70" t="s">
        <v>33</v>
      </c>
      <c r="O16" s="70" t="s">
        <v>31</v>
      </c>
      <c r="P16" s="70" t="s">
        <v>33</v>
      </c>
      <c r="Q16" s="70" t="s">
        <v>31</v>
      </c>
      <c r="R16" s="70" t="s">
        <v>34</v>
      </c>
      <c r="S16" s="70" t="s">
        <v>31</v>
      </c>
      <c r="T16" s="70" t="s">
        <v>31</v>
      </c>
      <c r="U16" s="71" t="s">
        <v>31</v>
      </c>
      <c r="V16" s="70" t="s">
        <v>31</v>
      </c>
      <c r="W16" s="70" t="s">
        <v>31</v>
      </c>
      <c r="X16" s="69" t="s">
        <v>31</v>
      </c>
      <c r="Y16" s="70" t="s">
        <v>31</v>
      </c>
      <c r="Z16" s="70" t="s">
        <v>31</v>
      </c>
      <c r="AA16" s="70" t="s">
        <v>31</v>
      </c>
      <c r="AB16" s="70" t="s">
        <v>31</v>
      </c>
      <c r="AC16" s="69" t="s">
        <v>31</v>
      </c>
      <c r="AD16" s="70" t="s">
        <v>31</v>
      </c>
      <c r="AE16" s="77"/>
      <c r="AF16" s="77"/>
      <c r="AG16" s="77"/>
    </row>
    <row r="17" spans="1:33" ht="18.75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  <c r="U17" s="4">
        <v>21</v>
      </c>
      <c r="V17" s="4">
        <v>22</v>
      </c>
      <c r="W17" s="4">
        <v>23</v>
      </c>
      <c r="X17" s="4">
        <v>24</v>
      </c>
      <c r="Y17" s="4">
        <v>25</v>
      </c>
      <c r="Z17" s="4">
        <v>26</v>
      </c>
      <c r="AA17" s="4">
        <v>27</v>
      </c>
      <c r="AB17" s="4">
        <v>28</v>
      </c>
      <c r="AC17" s="4">
        <v>29</v>
      </c>
      <c r="AD17" s="4">
        <v>30</v>
      </c>
      <c r="AE17" s="4">
        <v>31</v>
      </c>
      <c r="AF17" s="4">
        <v>32</v>
      </c>
      <c r="AG17" s="4">
        <v>33</v>
      </c>
    </row>
    <row r="18" spans="1:33" s="56" customFormat="1" ht="53.25" customHeight="1" x14ac:dyDescent="0.4">
      <c r="A18" s="72" t="s">
        <v>87</v>
      </c>
      <c r="B18" s="73"/>
      <c r="C18" s="57">
        <f>[1]Реестр!F9</f>
        <v>62803696.749999993</v>
      </c>
      <c r="D18" s="57">
        <f>[1]Реестр!G9</f>
        <v>2916561.33</v>
      </c>
      <c r="E18" s="57">
        <f>[1]Реестр!H9</f>
        <v>5384297.8200000003</v>
      </c>
      <c r="F18" s="57">
        <f>[1]Реестр!I9</f>
        <v>24082718.190000001</v>
      </c>
      <c r="G18" s="57">
        <f>[1]Реестр!J9</f>
        <v>3257438.12</v>
      </c>
      <c r="H18" s="57">
        <f>[1]Реестр!K9</f>
        <v>4735397.5</v>
      </c>
      <c r="I18" s="57">
        <f>[1]Реестр!L9</f>
        <v>0</v>
      </c>
      <c r="J18" s="57">
        <f>[1]Реестр!M9</f>
        <v>0</v>
      </c>
      <c r="K18" s="57">
        <f>[1]Реестр!N9</f>
        <v>0</v>
      </c>
      <c r="L18" s="57">
        <f>[1]Реестр!O9</f>
        <v>0</v>
      </c>
      <c r="M18" s="57">
        <f>[1]Реестр!P9</f>
        <v>0</v>
      </c>
      <c r="N18" s="57">
        <f>[1]Реестр!Q9</f>
        <v>0</v>
      </c>
      <c r="O18" s="57">
        <f>[1]Реестр!R9</f>
        <v>0</v>
      </c>
      <c r="P18" s="57">
        <f>[1]Реестр!S9</f>
        <v>10519.22</v>
      </c>
      <c r="Q18" s="57">
        <f>[1]Реестр!T9</f>
        <v>21231532.800000001</v>
      </c>
      <c r="R18" s="23">
        <f t="shared" ref="R18:AD18" si="0">SUM(R19:R22)</f>
        <v>0</v>
      </c>
      <c r="S18" s="23">
        <f t="shared" si="0"/>
        <v>0</v>
      </c>
      <c r="T18" s="23">
        <f t="shared" si="0"/>
        <v>0</v>
      </c>
      <c r="U18" s="23">
        <f t="shared" si="0"/>
        <v>0</v>
      </c>
      <c r="V18" s="23">
        <f t="shared" si="0"/>
        <v>0</v>
      </c>
      <c r="W18" s="23">
        <f t="shared" si="0"/>
        <v>0</v>
      </c>
      <c r="X18" s="23">
        <f t="shared" si="0"/>
        <v>0</v>
      </c>
      <c r="Y18" s="23">
        <f t="shared" si="0"/>
        <v>0</v>
      </c>
      <c r="Z18" s="23">
        <f t="shared" si="0"/>
        <v>0</v>
      </c>
      <c r="AA18" s="23">
        <f t="shared" si="0"/>
        <v>0</v>
      </c>
      <c r="AB18" s="23">
        <f t="shared" si="0"/>
        <v>845759.1100000001</v>
      </c>
      <c r="AC18" s="23">
        <f t="shared" si="0"/>
        <v>349991.88</v>
      </c>
      <c r="AD18" s="23">
        <f t="shared" si="0"/>
        <v>0</v>
      </c>
      <c r="AE18" s="58" t="s">
        <v>35</v>
      </c>
      <c r="AF18" s="58" t="s">
        <v>35</v>
      </c>
      <c r="AG18" s="58" t="s">
        <v>35</v>
      </c>
    </row>
    <row r="19" spans="1:33" s="56" customFormat="1" ht="26.25" x14ac:dyDescent="0.4">
      <c r="A19" s="59">
        <v>1</v>
      </c>
      <c r="B19" s="60" t="s">
        <v>82</v>
      </c>
      <c r="C19" s="61">
        <f>[1]Реестр!F10</f>
        <v>29636300.269999996</v>
      </c>
      <c r="D19" s="61">
        <f>[1]Реестр!G10</f>
        <v>2110804.58</v>
      </c>
      <c r="E19" s="61">
        <f>[1]Реестр!H10</f>
        <v>3307357.09</v>
      </c>
      <c r="F19" s="62">
        <f>[1]Реестр!I10</f>
        <v>18553352.050000001</v>
      </c>
      <c r="G19" s="61">
        <f>[1]Реестр!J10</f>
        <v>2004830.79</v>
      </c>
      <c r="H19" s="61">
        <f>[1]Реестр!K10</f>
        <v>3002985.84</v>
      </c>
      <c r="I19" s="61">
        <f>[1]Реестр!L10</f>
        <v>0</v>
      </c>
      <c r="J19" s="61">
        <f>[1]Реестр!M10</f>
        <v>0</v>
      </c>
      <c r="K19" s="61">
        <f>[1]Реестр!N10</f>
        <v>0</v>
      </c>
      <c r="L19" s="61">
        <f>[1]Реестр!O10</f>
        <v>0</v>
      </c>
      <c r="M19" s="63">
        <f>[1]Реестр!P10</f>
        <v>0</v>
      </c>
      <c r="N19" s="61">
        <f>[1]Реестр!Q10</f>
        <v>0</v>
      </c>
      <c r="O19" s="61">
        <f>[1]Реестр!R10</f>
        <v>0</v>
      </c>
      <c r="P19" s="61">
        <f>[1]Реестр!S10</f>
        <v>0</v>
      </c>
      <c r="Q19" s="61">
        <f>[1]Реестр!T10</f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f t="shared" ref="AB19" si="1">ROUND(M19*1.0593%,2)+ROUND(D19*1.0593%,2)+ROUND(E19*1.0593%,2)+ROUND(F19*1.0593%,2)+ROUND(G19*1.0593%,2)+ROUND(H19*1.0593%,2)+ROUND(I19*1.0593%,2)+ROUND(K19*1.0593%,2)+ROUND(O19*1.0593%,2)+ROUND(Q19*1.0593%,2)+ROUND(S19*1.0593%,2)+ROUND(T19*1.0593%,2)+ROUND(U19*1.0593%,2)+ROUND(V19*1.0593%,2)+ROUND(W19*1.0593%,2)+ROUND(X19*1.0593%,2)+ROUND(Y19*1.0593%,2)+ROUND(Z19*1.0593%,2)+ROUND(AA19*1.0593%,2)</f>
        <v>306978.03999999998</v>
      </c>
      <c r="AC19" s="64">
        <v>349991.88</v>
      </c>
      <c r="AD19" s="64">
        <v>0</v>
      </c>
      <c r="AE19" s="65">
        <v>2023</v>
      </c>
      <c r="AF19" s="65">
        <v>2023</v>
      </c>
      <c r="AG19" s="66">
        <v>2023</v>
      </c>
    </row>
    <row r="20" spans="1:33" s="56" customFormat="1" ht="26.25" x14ac:dyDescent="0.4">
      <c r="A20" s="59">
        <v>2</v>
      </c>
      <c r="B20" s="60" t="s">
        <v>84</v>
      </c>
      <c r="C20" s="61">
        <f>[1]Реестр!F11</f>
        <v>6613806.0499999998</v>
      </c>
      <c r="D20" s="61">
        <f>[1]Реестр!G11</f>
        <v>0</v>
      </c>
      <c r="E20" s="61">
        <f>[1]Реестр!H11</f>
        <v>0</v>
      </c>
      <c r="F20" s="62">
        <f>[1]Реестр!I11</f>
        <v>0</v>
      </c>
      <c r="G20" s="67">
        <f>[1]Реестр!J11</f>
        <v>0</v>
      </c>
      <c r="H20" s="67">
        <f>[1]Реестр!K11</f>
        <v>0</v>
      </c>
      <c r="I20" s="67">
        <f>[1]Реестр!L11</f>
        <v>0</v>
      </c>
      <c r="J20" s="67">
        <f>[1]Реестр!M11</f>
        <v>0</v>
      </c>
      <c r="K20" s="67">
        <f>[1]Реестр!N11</f>
        <v>0</v>
      </c>
      <c r="L20" s="67">
        <f>[1]Реестр!O11</f>
        <v>0</v>
      </c>
      <c r="M20" s="63">
        <f>[1]Реестр!P11</f>
        <v>0</v>
      </c>
      <c r="N20" s="61">
        <f>[1]Реестр!Q11</f>
        <v>0</v>
      </c>
      <c r="O20" s="61">
        <f>[1]Реестр!R11</f>
        <v>0</v>
      </c>
      <c r="P20" s="61">
        <f>[1]Реестр!S11</f>
        <v>3083.72</v>
      </c>
      <c r="Q20" s="61">
        <f>[1]Реестр!T11</f>
        <v>6475236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f t="shared" ref="AB20" si="2">ROUND(M20*2.14%,2)+ROUND(D20*2.14%,2)+ROUND(E20*2.14%,2)+ROUND(F20*2.14%,2)+ROUND(G20*2.14%,2)+ROUND(H20*2.14%,2)+ROUND(I20*2.14%,2)+ROUND(K20*2.14%,2)+ROUND(O20*2.14%,2)+ROUND(Q20*2.14%,2)+ROUND(S20*2.14%,2)+ROUND(T20*2.14%,2)+ROUND(U20*2.14%,2)+ROUND(V20*2.14%,2)+ROUND(W20*2.14%,2)+ROUND(X20*2.14%,2)+ROUND(Y20*2.14%,2)+ROUND(Z20*2.14%,2)+ROUND(AA20*2.14%,2)</f>
        <v>138570.04999999999</v>
      </c>
      <c r="AC20" s="68">
        <v>0</v>
      </c>
      <c r="AD20" s="64">
        <v>0</v>
      </c>
      <c r="AE20" s="66" t="s">
        <v>86</v>
      </c>
      <c r="AF20" s="65">
        <v>2023</v>
      </c>
      <c r="AG20" s="66">
        <v>2023</v>
      </c>
    </row>
    <row r="21" spans="1:33" s="56" customFormat="1" ht="26.25" x14ac:dyDescent="0.4">
      <c r="A21" s="59">
        <v>3</v>
      </c>
      <c r="B21" s="60" t="s">
        <v>36</v>
      </c>
      <c r="C21" s="61">
        <f>[1]Реестр!F12</f>
        <v>14912610.25</v>
      </c>
      <c r="D21" s="61">
        <f>[1]Реестр!G12</f>
        <v>0</v>
      </c>
      <c r="E21" s="61">
        <f>[1]Реестр!H12</f>
        <v>0</v>
      </c>
      <c r="F21" s="62">
        <f>[1]Реестр!I12</f>
        <v>0</v>
      </c>
      <c r="G21" s="61">
        <f>[1]Реестр!J12</f>
        <v>0</v>
      </c>
      <c r="H21" s="61">
        <f>[1]Реестр!K12</f>
        <v>0</v>
      </c>
      <c r="I21" s="61">
        <f>[1]Реестр!L12</f>
        <v>0</v>
      </c>
      <c r="J21" s="61">
        <f>[1]Реестр!M12</f>
        <v>0</v>
      </c>
      <c r="K21" s="61">
        <f>[1]Реестр!N12</f>
        <v>0</v>
      </c>
      <c r="L21" s="61">
        <f>[1]Реестр!O12</f>
        <v>0</v>
      </c>
      <c r="M21" s="63">
        <f>[1]Реестр!P12</f>
        <v>0</v>
      </c>
      <c r="N21" s="61">
        <f>[1]Реестр!Q12</f>
        <v>0</v>
      </c>
      <c r="O21" s="61">
        <f>[1]Реестр!R12</f>
        <v>0</v>
      </c>
      <c r="P21" s="61">
        <f>[1]Реестр!S12</f>
        <v>7435.5</v>
      </c>
      <c r="Q21" s="61">
        <f>[1]Реестр!T12</f>
        <v>14756296.800000001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f t="shared" ref="AB21" si="3">ROUND(M21*1.0593%,2)+ROUND(D21*1.0593%,2)+ROUND(E21*1.0593%,2)+ROUND(F21*1.0593%,2)+ROUND(G21*1.0593%,2)+ROUND(H21*1.0593%,2)+ROUND(I21*1.0593%,2)+ROUND(K21*1.0593%,2)+ROUND(O21*1.0593%,2)+ROUND(Q21*1.0593%,2)+ROUND(S21*1.0593%,2)+ROUND(T21*1.0593%,2)+ROUND(U21*1.0593%,2)+ROUND(V21*1.0593%,2)+ROUND(W21*1.0593%,2)+ROUND(X21*1.0593%,2)+ROUND(Y21*1.0593%,2)+ROUND(Z21*1.0593%,2)+ROUND(AA21*1.0593%,2)</f>
        <v>156313.45000000001</v>
      </c>
      <c r="AC21" s="64">
        <v>0</v>
      </c>
      <c r="AD21" s="64">
        <v>0</v>
      </c>
      <c r="AE21" s="65" t="s">
        <v>86</v>
      </c>
      <c r="AF21" s="65">
        <v>2023</v>
      </c>
      <c r="AG21" s="66">
        <v>2023</v>
      </c>
    </row>
    <row r="22" spans="1:33" s="56" customFormat="1" ht="26.25" x14ac:dyDescent="0.4">
      <c r="A22" s="59">
        <v>4</v>
      </c>
      <c r="B22" s="60" t="s">
        <v>85</v>
      </c>
      <c r="C22" s="61">
        <f>[1]Реестр!F13</f>
        <v>11640980.18</v>
      </c>
      <c r="D22" s="61">
        <f>[1]Реестр!G13</f>
        <v>805756.75</v>
      </c>
      <c r="E22" s="61">
        <f>[1]Реестр!H13</f>
        <v>2076940.73</v>
      </c>
      <c r="F22" s="62">
        <f>[1]Реестр!I13</f>
        <v>5529366.1399999997</v>
      </c>
      <c r="G22" s="61">
        <f>[1]Реестр!J13</f>
        <v>1252607.33</v>
      </c>
      <c r="H22" s="61">
        <f>[1]Реестр!K13</f>
        <v>1732411.66</v>
      </c>
      <c r="I22" s="61">
        <f>[1]Реестр!L13</f>
        <v>0</v>
      </c>
      <c r="J22" s="61">
        <f>[1]Реестр!M13</f>
        <v>0</v>
      </c>
      <c r="K22" s="61">
        <f>[1]Реестр!N13</f>
        <v>0</v>
      </c>
      <c r="L22" s="61">
        <f>[1]Реестр!O13</f>
        <v>0</v>
      </c>
      <c r="M22" s="61">
        <f>[1]Реестр!P13</f>
        <v>0</v>
      </c>
      <c r="N22" s="61">
        <f>[1]Реестр!Q13</f>
        <v>0</v>
      </c>
      <c r="O22" s="61">
        <f>[1]Реестр!R13</f>
        <v>0</v>
      </c>
      <c r="P22" s="61">
        <f>[1]Реестр!S13</f>
        <v>0</v>
      </c>
      <c r="Q22" s="61">
        <f>[1]Реестр!T13</f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f t="shared" ref="AB22" si="4">ROUND(M22*2.14%,2)+ROUND(D22*2.14%,2)+ROUND(E22*2.14%,2)+ROUND(F22*2.14%,2)+ROUND(G22*2.14%,2)+ROUND(H22*2.14%,2)+ROUND(I22*2.14%,2)+ROUND(K22*2.14%,2)+ROUND(O22*2.14%,2)+ROUND(Q22*2.14%,2)+ROUND(S22*2.14%,2)+ROUND(T22*2.14%,2)+ROUND(U22*2.14%,2)+ROUND(V22*2.14%,2)+ROUND(W22*2.14%,2)+ROUND(X22*2.14%,2)+ROUND(Y22*2.14%,2)+ROUND(Z22*2.14%,2)+ROUND(AA22*2.14%,2)</f>
        <v>243897.57</v>
      </c>
      <c r="AC22" s="68">
        <v>0</v>
      </c>
      <c r="AD22" s="64">
        <v>0</v>
      </c>
      <c r="AE22" s="66" t="s">
        <v>86</v>
      </c>
      <c r="AF22" s="65">
        <v>2023</v>
      </c>
      <c r="AG22" s="66">
        <v>2023</v>
      </c>
    </row>
    <row r="23" spans="1:33" ht="30.75" x14ac:dyDescent="0.45">
      <c r="A23" s="27"/>
      <c r="B23" s="28"/>
      <c r="C23" s="29"/>
      <c r="D23" s="30"/>
      <c r="E23" s="30"/>
      <c r="F23" s="30"/>
      <c r="G23" s="30"/>
      <c r="H23" s="30"/>
      <c r="I23" s="30"/>
      <c r="J23" s="31"/>
      <c r="K23" s="29"/>
      <c r="L23" s="29"/>
      <c r="M23" s="32"/>
      <c r="N23" s="30"/>
      <c r="O23" s="30"/>
      <c r="P23" s="30"/>
      <c r="Q23" s="30"/>
      <c r="R23" s="33"/>
      <c r="S23" s="33"/>
      <c r="T23" s="30"/>
      <c r="U23" s="30"/>
      <c r="V23" s="30"/>
      <c r="W23" s="30"/>
      <c r="X23" s="30"/>
      <c r="Y23" s="30"/>
      <c r="Z23" s="30"/>
      <c r="AA23" s="30"/>
      <c r="AB23" s="29"/>
      <c r="AC23" s="34"/>
      <c r="AD23" s="30"/>
      <c r="AE23" s="35"/>
      <c r="AF23" s="35"/>
      <c r="AG23" s="35"/>
    </row>
    <row r="56" spans="1:2" ht="26.25" x14ac:dyDescent="0.4">
      <c r="A56" s="24" t="s">
        <v>80</v>
      </c>
      <c r="B56" s="25"/>
    </row>
    <row r="57" spans="1:2" ht="26.25" x14ac:dyDescent="0.4">
      <c r="A57" s="26" t="s">
        <v>81</v>
      </c>
      <c r="B57" s="25"/>
    </row>
  </sheetData>
  <mergeCells count="36">
    <mergeCell ref="T10:AD10"/>
    <mergeCell ref="V11:V15"/>
    <mergeCell ref="W11:W15"/>
    <mergeCell ref="X11:X15"/>
    <mergeCell ref="Y11:Y15"/>
    <mergeCell ref="Z11:Z15"/>
    <mergeCell ref="AA11:AA15"/>
    <mergeCell ref="AB11:AB15"/>
    <mergeCell ref="AC11:AC15"/>
    <mergeCell ref="A10:A16"/>
    <mergeCell ref="B10:B16"/>
    <mergeCell ref="C10:C15"/>
    <mergeCell ref="D10:S10"/>
    <mergeCell ref="H12:H15"/>
    <mergeCell ref="I12:I15"/>
    <mergeCell ref="U11:U15"/>
    <mergeCell ref="D12:D15"/>
    <mergeCell ref="E12:E15"/>
    <mergeCell ref="F12:F15"/>
    <mergeCell ref="G12:G15"/>
    <mergeCell ref="A18:B18"/>
    <mergeCell ref="AB1:AG1"/>
    <mergeCell ref="AB2:AG2"/>
    <mergeCell ref="AB3:AG3"/>
    <mergeCell ref="AF10:AF16"/>
    <mergeCell ref="AG10:AG16"/>
    <mergeCell ref="AE10:AE16"/>
    <mergeCell ref="AD11:AD15"/>
    <mergeCell ref="A8:AG8"/>
    <mergeCell ref="D11:I11"/>
    <mergeCell ref="J11:K15"/>
    <mergeCell ref="L11:M15"/>
    <mergeCell ref="N11:O15"/>
    <mergeCell ref="P11:Q15"/>
    <mergeCell ref="R11:S15"/>
    <mergeCell ref="T11:T15"/>
  </mergeCells>
  <pageMargins left="0.25" right="0.25" top="0.75" bottom="0.75" header="0.3" footer="0.3"/>
  <pageSetup paperSize="9" scale="2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="70" zoomScaleNormal="70" workbookViewId="0">
      <selection activeCell="V8" sqref="V8"/>
    </sheetView>
  </sheetViews>
  <sheetFormatPr defaultRowHeight="15" x14ac:dyDescent="0.25"/>
  <cols>
    <col min="1" max="1" width="9.28515625" style="3" customWidth="1"/>
    <col min="2" max="2" width="43.5703125" style="3" customWidth="1"/>
    <col min="3" max="3" width="16.140625" style="3" customWidth="1"/>
    <col min="4" max="4" width="15.140625" style="3" customWidth="1"/>
    <col min="5" max="5" width="24.42578125" style="3" customWidth="1"/>
    <col min="6" max="7" width="10.7109375" style="3" customWidth="1"/>
    <col min="8" max="8" width="17.28515625" style="3" customWidth="1"/>
    <col min="9" max="9" width="19.85546875" style="3" customWidth="1"/>
    <col min="10" max="10" width="17.28515625" style="3" customWidth="1"/>
    <col min="11" max="12" width="16.42578125" style="3" customWidth="1"/>
    <col min="13" max="13" width="19.28515625" style="3" customWidth="1"/>
    <col min="14" max="14" width="36.85546875" style="3" customWidth="1"/>
    <col min="15" max="15" width="26.28515625" style="3" customWidth="1"/>
    <col min="16" max="16" width="16" style="3" customWidth="1"/>
    <col min="17" max="17" width="17.5703125" style="3" customWidth="1"/>
    <col min="18" max="16384" width="9.140625" style="3"/>
  </cols>
  <sheetData>
    <row r="1" spans="1:17" ht="57.75" customHeight="1" x14ac:dyDescent="0.5">
      <c r="B1" s="15"/>
      <c r="E1" s="85"/>
      <c r="F1" s="85"/>
      <c r="K1" s="16"/>
      <c r="L1" s="17"/>
      <c r="M1" s="87" t="s">
        <v>74</v>
      </c>
      <c r="N1" s="87"/>
      <c r="O1" s="87"/>
      <c r="P1" s="87"/>
      <c r="Q1" s="87"/>
    </row>
    <row r="2" spans="1:17" ht="63.75" customHeight="1" x14ac:dyDescent="0.25">
      <c r="B2" s="15"/>
      <c r="E2" s="18"/>
      <c r="K2" s="16"/>
      <c r="L2" s="17"/>
      <c r="M2" s="88" t="s">
        <v>89</v>
      </c>
      <c r="N2" s="88"/>
      <c r="O2" s="88"/>
      <c r="P2" s="88"/>
      <c r="Q2" s="88"/>
    </row>
    <row r="3" spans="1:17" ht="184.5" customHeight="1" x14ac:dyDescent="0.25">
      <c r="B3" s="15"/>
      <c r="E3" s="18"/>
      <c r="K3" s="16"/>
      <c r="L3" s="17"/>
      <c r="M3" s="88"/>
      <c r="N3" s="88"/>
      <c r="O3" s="88"/>
      <c r="P3" s="88"/>
      <c r="Q3" s="88"/>
    </row>
    <row r="4" spans="1:17" ht="12.75" customHeight="1" x14ac:dyDescent="0.25">
      <c r="B4" s="15"/>
      <c r="E4" s="18"/>
      <c r="K4" s="16"/>
      <c r="L4" s="17"/>
      <c r="M4" s="88"/>
      <c r="N4" s="88"/>
      <c r="O4" s="88"/>
      <c r="P4" s="88"/>
      <c r="Q4" s="88"/>
    </row>
    <row r="5" spans="1:17" ht="37.5" customHeight="1" x14ac:dyDescent="0.25">
      <c r="B5" s="15"/>
      <c r="E5" s="18"/>
      <c r="K5" s="16"/>
      <c r="L5" s="17"/>
      <c r="M5" s="19"/>
      <c r="N5" s="19"/>
      <c r="O5" s="19"/>
      <c r="P5" s="19"/>
      <c r="Q5" s="19"/>
    </row>
    <row r="6" spans="1:17" ht="66.75" customHeight="1" x14ac:dyDescent="0.25">
      <c r="A6" s="86" t="s">
        <v>75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8" spans="1:17" ht="56.25" customHeight="1" x14ac:dyDescent="0.25">
      <c r="A8" s="103" t="s">
        <v>0</v>
      </c>
      <c r="B8" s="103" t="s">
        <v>38</v>
      </c>
      <c r="C8" s="98" t="s">
        <v>39</v>
      </c>
      <c r="D8" s="99"/>
      <c r="E8" s="95" t="s">
        <v>40</v>
      </c>
      <c r="F8" s="95" t="s">
        <v>41</v>
      </c>
      <c r="G8" s="95" t="s">
        <v>42</v>
      </c>
      <c r="H8" s="95" t="s">
        <v>43</v>
      </c>
      <c r="I8" s="98" t="s">
        <v>44</v>
      </c>
      <c r="J8" s="99"/>
      <c r="K8" s="95" t="s">
        <v>45</v>
      </c>
      <c r="L8" s="100" t="s">
        <v>46</v>
      </c>
      <c r="M8" s="100" t="s">
        <v>47</v>
      </c>
      <c r="N8" s="103" t="s">
        <v>48</v>
      </c>
      <c r="O8" s="89" t="s">
        <v>49</v>
      </c>
      <c r="P8" s="92" t="s">
        <v>50</v>
      </c>
      <c r="Q8" s="92" t="s">
        <v>51</v>
      </c>
    </row>
    <row r="9" spans="1:17" ht="15" customHeight="1" x14ac:dyDescent="0.25">
      <c r="A9" s="104"/>
      <c r="B9" s="104"/>
      <c r="C9" s="95" t="s">
        <v>52</v>
      </c>
      <c r="D9" s="95" t="s">
        <v>53</v>
      </c>
      <c r="E9" s="96"/>
      <c r="F9" s="96"/>
      <c r="G9" s="96"/>
      <c r="H9" s="96"/>
      <c r="I9" s="95" t="s">
        <v>54</v>
      </c>
      <c r="J9" s="95" t="s">
        <v>55</v>
      </c>
      <c r="K9" s="96"/>
      <c r="L9" s="101"/>
      <c r="M9" s="101"/>
      <c r="N9" s="104"/>
      <c r="O9" s="90"/>
      <c r="P9" s="93"/>
      <c r="Q9" s="93"/>
    </row>
    <row r="10" spans="1:17" ht="139.5" customHeight="1" x14ac:dyDescent="0.25">
      <c r="A10" s="104"/>
      <c r="B10" s="104"/>
      <c r="C10" s="96"/>
      <c r="D10" s="96"/>
      <c r="E10" s="96"/>
      <c r="F10" s="96"/>
      <c r="G10" s="96"/>
      <c r="H10" s="97"/>
      <c r="I10" s="97"/>
      <c r="J10" s="97"/>
      <c r="K10" s="97"/>
      <c r="L10" s="101"/>
      <c r="M10" s="101"/>
      <c r="N10" s="104"/>
      <c r="O10" s="91"/>
      <c r="P10" s="94"/>
      <c r="Q10" s="94"/>
    </row>
    <row r="11" spans="1:17" ht="18.75" x14ac:dyDescent="0.25">
      <c r="A11" s="105"/>
      <c r="B11" s="105"/>
      <c r="C11" s="97"/>
      <c r="D11" s="97"/>
      <c r="E11" s="97"/>
      <c r="F11" s="97"/>
      <c r="G11" s="97"/>
      <c r="H11" s="5" t="s">
        <v>33</v>
      </c>
      <c r="I11" s="5" t="s">
        <v>33</v>
      </c>
      <c r="J11" s="5" t="s">
        <v>33</v>
      </c>
      <c r="K11" s="5" t="s">
        <v>56</v>
      </c>
      <c r="L11" s="102"/>
      <c r="M11" s="102"/>
      <c r="N11" s="105"/>
      <c r="O11" s="6" t="s">
        <v>31</v>
      </c>
      <c r="P11" s="6" t="s">
        <v>57</v>
      </c>
      <c r="Q11" s="6" t="s">
        <v>57</v>
      </c>
    </row>
    <row r="12" spans="1:17" ht="18.7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7">
        <v>14</v>
      </c>
      <c r="O12" s="5">
        <v>15</v>
      </c>
      <c r="P12" s="5">
        <v>19</v>
      </c>
      <c r="Q12" s="5">
        <v>20</v>
      </c>
    </row>
    <row r="13" spans="1:17" ht="59.25" customHeight="1" x14ac:dyDescent="0.3">
      <c r="A13" s="40" t="s">
        <v>37</v>
      </c>
      <c r="B13" s="41"/>
      <c r="C13" s="42" t="s">
        <v>35</v>
      </c>
      <c r="D13" s="42" t="s">
        <v>35</v>
      </c>
      <c r="E13" s="42" t="s">
        <v>35</v>
      </c>
      <c r="F13" s="42" t="s">
        <v>35</v>
      </c>
      <c r="G13" s="42" t="s">
        <v>35</v>
      </c>
      <c r="H13" s="43">
        <f>SUM(H14:H17)</f>
        <v>23589.8</v>
      </c>
      <c r="I13" s="43">
        <f t="shared" ref="I13:K13" si="0">SUM(I14:I17)</f>
        <v>19047.2</v>
      </c>
      <c r="J13" s="43">
        <f t="shared" si="0"/>
        <v>18537.099999999999</v>
      </c>
      <c r="K13" s="44">
        <f t="shared" si="0"/>
        <v>895</v>
      </c>
      <c r="L13" s="42" t="s">
        <v>35</v>
      </c>
      <c r="M13" s="42" t="s">
        <v>35</v>
      </c>
      <c r="N13" s="45" t="s">
        <v>35</v>
      </c>
      <c r="O13" s="46">
        <v>62803696.749999993</v>
      </c>
      <c r="P13" s="47">
        <v>2662.32</v>
      </c>
      <c r="Q13" s="48">
        <f>MAX(Q14:Q17)</f>
        <v>8312.1200000000008</v>
      </c>
    </row>
    <row r="14" spans="1:17" ht="40.5" x14ac:dyDescent="0.3">
      <c r="A14" s="49">
        <v>1</v>
      </c>
      <c r="B14" s="50" t="s">
        <v>82</v>
      </c>
      <c r="C14" s="49">
        <v>1981</v>
      </c>
      <c r="D14" s="49">
        <v>2016</v>
      </c>
      <c r="E14" s="49" t="s">
        <v>83</v>
      </c>
      <c r="F14" s="49">
        <v>5</v>
      </c>
      <c r="G14" s="49" t="s">
        <v>62</v>
      </c>
      <c r="H14" s="51">
        <v>3982.4</v>
      </c>
      <c r="I14" s="51">
        <v>3501.5</v>
      </c>
      <c r="J14" s="51">
        <v>3375.6</v>
      </c>
      <c r="K14" s="52">
        <v>165</v>
      </c>
      <c r="L14" s="49" t="s">
        <v>58</v>
      </c>
      <c r="M14" s="49" t="s">
        <v>59</v>
      </c>
      <c r="N14" s="53" t="s">
        <v>60</v>
      </c>
      <c r="O14" s="54">
        <v>29636300.269999996</v>
      </c>
      <c r="P14" s="55">
        <v>7441.82</v>
      </c>
      <c r="Q14" s="54">
        <v>8312.1200000000008</v>
      </c>
    </row>
    <row r="15" spans="1:17" ht="40.5" x14ac:dyDescent="0.3">
      <c r="A15" s="49">
        <v>2</v>
      </c>
      <c r="B15" s="50" t="s">
        <v>84</v>
      </c>
      <c r="C15" s="49">
        <v>1975</v>
      </c>
      <c r="D15" s="49"/>
      <c r="E15" s="49" t="s">
        <v>61</v>
      </c>
      <c r="F15" s="49" t="s">
        <v>62</v>
      </c>
      <c r="G15" s="49" t="s">
        <v>62</v>
      </c>
      <c r="H15" s="51">
        <v>5911.9</v>
      </c>
      <c r="I15" s="51">
        <v>3394.8</v>
      </c>
      <c r="J15" s="51">
        <v>3394.8</v>
      </c>
      <c r="K15" s="52">
        <v>170</v>
      </c>
      <c r="L15" s="49" t="s">
        <v>58</v>
      </c>
      <c r="M15" s="49" t="s">
        <v>59</v>
      </c>
      <c r="N15" s="53" t="s">
        <v>60</v>
      </c>
      <c r="O15" s="54">
        <v>6613806.0499999998</v>
      </c>
      <c r="P15" s="55">
        <v>1118.73</v>
      </c>
      <c r="Q15" s="54">
        <v>4326.6856962397878</v>
      </c>
    </row>
    <row r="16" spans="1:17" ht="40.5" x14ac:dyDescent="0.3">
      <c r="A16" s="49">
        <v>3</v>
      </c>
      <c r="B16" s="50" t="s">
        <v>36</v>
      </c>
      <c r="C16" s="49">
        <v>1999</v>
      </c>
      <c r="D16" s="49">
        <v>2016</v>
      </c>
      <c r="E16" s="49" t="s">
        <v>83</v>
      </c>
      <c r="F16" s="49">
        <v>9</v>
      </c>
      <c r="G16" s="49" t="s">
        <v>63</v>
      </c>
      <c r="H16" s="51">
        <v>9730.2999999999993</v>
      </c>
      <c r="I16" s="51">
        <v>8665.1</v>
      </c>
      <c r="J16" s="51">
        <v>8342.7000000000007</v>
      </c>
      <c r="K16" s="52">
        <v>382</v>
      </c>
      <c r="L16" s="49" t="s">
        <v>58</v>
      </c>
      <c r="M16" s="49" t="s">
        <v>59</v>
      </c>
      <c r="N16" s="53" t="s">
        <v>60</v>
      </c>
      <c r="O16" s="54">
        <v>14912610.25</v>
      </c>
      <c r="P16" s="55">
        <v>1532.6</v>
      </c>
      <c r="Q16" s="54">
        <v>6338.5721370358569</v>
      </c>
    </row>
    <row r="17" spans="1:17" ht="40.5" x14ac:dyDescent="0.3">
      <c r="A17" s="49">
        <v>4</v>
      </c>
      <c r="B17" s="50" t="s">
        <v>85</v>
      </c>
      <c r="C17" s="49">
        <v>1981</v>
      </c>
      <c r="D17" s="49">
        <v>2015</v>
      </c>
      <c r="E17" s="49" t="s">
        <v>61</v>
      </c>
      <c r="F17" s="49">
        <v>5</v>
      </c>
      <c r="G17" s="49" t="s">
        <v>62</v>
      </c>
      <c r="H17" s="51">
        <v>3965.2</v>
      </c>
      <c r="I17" s="51">
        <v>3485.8</v>
      </c>
      <c r="J17" s="51">
        <v>3424</v>
      </c>
      <c r="K17" s="52">
        <v>178</v>
      </c>
      <c r="L17" s="49" t="s">
        <v>58</v>
      </c>
      <c r="M17" s="49" t="s">
        <v>59</v>
      </c>
      <c r="N17" s="53" t="s">
        <v>64</v>
      </c>
      <c r="O17" s="54">
        <v>11640980.18</v>
      </c>
      <c r="P17" s="55">
        <v>2935.79</v>
      </c>
      <c r="Q17" s="54">
        <v>8312.1200000000008</v>
      </c>
    </row>
    <row r="18" spans="1:17" ht="51.75" customHeight="1" x14ac:dyDescent="0.25"/>
    <row r="19" spans="1:17" ht="18.75" x14ac:dyDescent="0.3">
      <c r="A19" s="37" t="s">
        <v>80</v>
      </c>
      <c r="B19" s="38"/>
    </row>
    <row r="20" spans="1:17" ht="18.75" x14ac:dyDescent="0.3">
      <c r="A20" s="39" t="s">
        <v>81</v>
      </c>
      <c r="B20" s="38"/>
    </row>
  </sheetData>
  <mergeCells count="24">
    <mergeCell ref="A8:A11"/>
    <mergeCell ref="B8:B11"/>
    <mergeCell ref="C8:D8"/>
    <mergeCell ref="E8:E11"/>
    <mergeCell ref="F8:F11"/>
    <mergeCell ref="O8:O10"/>
    <mergeCell ref="P8:P10"/>
    <mergeCell ref="Q8:Q10"/>
    <mergeCell ref="C9:C11"/>
    <mergeCell ref="D9:D11"/>
    <mergeCell ref="I9:I10"/>
    <mergeCell ref="J9:J10"/>
    <mergeCell ref="H8:H10"/>
    <mergeCell ref="I8:J8"/>
    <mergeCell ref="K8:K10"/>
    <mergeCell ref="L8:L11"/>
    <mergeCell ref="M8:M11"/>
    <mergeCell ref="N8:N11"/>
    <mergeCell ref="G8:G11"/>
    <mergeCell ref="E1:F1"/>
    <mergeCell ref="A6:Q6"/>
    <mergeCell ref="M1:Q1"/>
    <mergeCell ref="M2:Q3"/>
    <mergeCell ref="M4:Q4"/>
  </mergeCells>
  <pageMargins left="0.7" right="0.7" top="0.75" bottom="0.75" header="0.3" footer="0.3"/>
  <pageSetup paperSize="9" scale="3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zoomScale="80" zoomScaleNormal="80" workbookViewId="0">
      <selection activeCell="E4" sqref="E4"/>
    </sheetView>
  </sheetViews>
  <sheetFormatPr defaultRowHeight="15" x14ac:dyDescent="0.25"/>
  <cols>
    <col min="1" max="1" width="53.5703125" bestFit="1" customWidth="1"/>
    <col min="2" max="2" width="49" customWidth="1"/>
  </cols>
  <sheetData>
    <row r="1" spans="1:3" ht="18.75" x14ac:dyDescent="0.25">
      <c r="B1" s="22" t="s">
        <v>76</v>
      </c>
      <c r="C1" s="21"/>
    </row>
    <row r="2" spans="1:3" ht="156" customHeight="1" x14ac:dyDescent="0.25">
      <c r="B2" s="36" t="s">
        <v>90</v>
      </c>
      <c r="C2" s="21"/>
    </row>
    <row r="3" spans="1:3" ht="18" customHeight="1" x14ac:dyDescent="0.25"/>
    <row r="4" spans="1:3" ht="101.25" customHeight="1" x14ac:dyDescent="0.25">
      <c r="A4" s="106" t="s">
        <v>77</v>
      </c>
      <c r="B4" s="106"/>
      <c r="C4" s="20"/>
    </row>
    <row r="5" spans="1:3" ht="18.75" x14ac:dyDescent="0.25">
      <c r="A5" s="2" t="s">
        <v>65</v>
      </c>
      <c r="B5" s="2" t="s">
        <v>66</v>
      </c>
    </row>
    <row r="6" spans="1:3" ht="18.75" x14ac:dyDescent="0.3">
      <c r="A6" s="8" t="s">
        <v>67</v>
      </c>
      <c r="B6" s="9">
        <v>62803696.749999993</v>
      </c>
    </row>
    <row r="7" spans="1:3" ht="56.25" x14ac:dyDescent="0.3">
      <c r="A7" s="10" t="s">
        <v>68</v>
      </c>
      <c r="B7" s="1">
        <v>0</v>
      </c>
    </row>
    <row r="8" spans="1:3" ht="18.75" x14ac:dyDescent="0.3">
      <c r="A8" s="10" t="s">
        <v>69</v>
      </c>
      <c r="B8" s="1">
        <v>0</v>
      </c>
    </row>
    <row r="9" spans="1:3" ht="18.75" x14ac:dyDescent="0.3">
      <c r="A9" s="10" t="s">
        <v>70</v>
      </c>
      <c r="B9" s="1">
        <v>0</v>
      </c>
    </row>
    <row r="10" spans="1:3" ht="18.75" x14ac:dyDescent="0.3">
      <c r="A10" s="10" t="s">
        <v>71</v>
      </c>
      <c r="B10" s="9">
        <f>B6-B7-B8-B9</f>
        <v>62803696.749999993</v>
      </c>
    </row>
    <row r="11" spans="1:3" ht="18.75" x14ac:dyDescent="0.25">
      <c r="A11" s="2" t="s">
        <v>65</v>
      </c>
      <c r="B11" s="2" t="s">
        <v>78</v>
      </c>
    </row>
    <row r="12" spans="1:3" ht="18.75" x14ac:dyDescent="0.3">
      <c r="A12" s="8" t="s">
        <v>67</v>
      </c>
      <c r="B12" s="9">
        <f>B13+B14+B15+B16</f>
        <v>0</v>
      </c>
    </row>
    <row r="13" spans="1:3" ht="56.25" x14ac:dyDescent="0.3">
      <c r="A13" s="10" t="s">
        <v>68</v>
      </c>
      <c r="B13" s="1">
        <v>0</v>
      </c>
    </row>
    <row r="14" spans="1:3" ht="18.75" x14ac:dyDescent="0.3">
      <c r="A14" s="10" t="s">
        <v>69</v>
      </c>
      <c r="B14" s="1">
        <v>0</v>
      </c>
    </row>
    <row r="15" spans="1:3" ht="18.75" x14ac:dyDescent="0.3">
      <c r="A15" s="10" t="s">
        <v>70</v>
      </c>
      <c r="B15" s="1">
        <v>0</v>
      </c>
    </row>
    <row r="16" spans="1:3" ht="18.75" x14ac:dyDescent="0.3">
      <c r="A16" s="10" t="s">
        <v>71</v>
      </c>
      <c r="B16" s="9">
        <v>0</v>
      </c>
    </row>
    <row r="17" spans="1:2" ht="18.75" x14ac:dyDescent="0.25">
      <c r="A17" s="2" t="s">
        <v>65</v>
      </c>
      <c r="B17" s="2" t="s">
        <v>79</v>
      </c>
    </row>
    <row r="18" spans="1:2" ht="18.75" x14ac:dyDescent="0.3">
      <c r="A18" s="8" t="s">
        <v>67</v>
      </c>
      <c r="B18" s="9">
        <f>B19+B20+B21+B22</f>
        <v>0</v>
      </c>
    </row>
    <row r="19" spans="1:2" ht="56.25" x14ac:dyDescent="0.3">
      <c r="A19" s="10" t="s">
        <v>68</v>
      </c>
      <c r="B19" s="1">
        <v>0</v>
      </c>
    </row>
    <row r="20" spans="1:2" ht="18.75" x14ac:dyDescent="0.3">
      <c r="A20" s="10" t="s">
        <v>69</v>
      </c>
      <c r="B20" s="1">
        <v>0</v>
      </c>
    </row>
    <row r="21" spans="1:2" ht="18.75" x14ac:dyDescent="0.3">
      <c r="A21" s="10" t="s">
        <v>70</v>
      </c>
      <c r="B21" s="1">
        <v>0</v>
      </c>
    </row>
    <row r="22" spans="1:2" ht="18.75" x14ac:dyDescent="0.3">
      <c r="A22" s="10" t="s">
        <v>71</v>
      </c>
      <c r="B22" s="9">
        <v>0</v>
      </c>
    </row>
    <row r="30" spans="1:2" ht="18.75" x14ac:dyDescent="0.3">
      <c r="A30" s="37" t="s">
        <v>80</v>
      </c>
    </row>
    <row r="31" spans="1:2" ht="18.75" x14ac:dyDescent="0.3">
      <c r="A31" s="39" t="s">
        <v>81</v>
      </c>
    </row>
    <row r="38" spans="2:2" ht="18.75" x14ac:dyDescent="0.25">
      <c r="B38" s="38"/>
    </row>
    <row r="39" spans="2:2" ht="18.75" x14ac:dyDescent="0.25">
      <c r="B39" s="38"/>
    </row>
  </sheetData>
  <mergeCells count="1">
    <mergeCell ref="A4:B4"/>
  </mergeCells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P_000_1</vt:lpstr>
      <vt:lpstr>p_000_2</vt:lpstr>
      <vt:lpstr>p_000_3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2022-12-06T06:32:59Z</cp:lastPrinted>
  <dcterms:created xsi:type="dcterms:W3CDTF">2022-03-28T13:59:34Z</dcterms:created>
  <dcterms:modified xsi:type="dcterms:W3CDTF">2022-12-08T12:30:24Z</dcterms:modified>
</cp:coreProperties>
</file>