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1\obmen\ГКМХ\ПЭО\Гарипова\"/>
    </mc:Choice>
  </mc:AlternateContent>
  <bookViews>
    <workbookView xWindow="0" yWindow="0" windowWidth="28800" windowHeight="11835" activeTab="4"/>
  </bookViews>
  <sheets>
    <sheet name="Реестр" sheetId="1" r:id="rId1"/>
    <sheet name="Перечень" sheetId="2" r:id="rId2"/>
    <sheet name="Рес. обеспечение" sheetId="3" r:id="rId3"/>
    <sheet name="Реестр_бонусы" sheetId="4" r:id="rId4"/>
    <sheet name="Перечень_бонусы" sheetId="5" r:id="rId5"/>
  </sheets>
  <definedNames>
    <definedName name="_xlnm._FilterDatabase" localSheetId="0" hidden="1">Реестр!$A$14:$AG$14</definedName>
  </definedNames>
  <calcPr calcId="152511"/>
</workbook>
</file>

<file path=xl/calcChain.xml><?xml version="1.0" encoding="utf-8"?>
<calcChain xmlns="http://schemas.openxmlformats.org/spreadsheetml/2006/main">
  <c r="T32" i="2" l="1"/>
  <c r="S32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S17" i="2" s="1"/>
  <c r="U17" i="2"/>
  <c r="R17" i="2"/>
  <c r="Q17" i="2"/>
  <c r="P17" i="2"/>
  <c r="K17" i="2"/>
  <c r="J17" i="2"/>
  <c r="I17" i="2"/>
  <c r="H17" i="2"/>
  <c r="T17" i="2" s="1"/>
  <c r="T12" i="2"/>
  <c r="T13" i="2"/>
  <c r="T14" i="2"/>
  <c r="T15" i="2"/>
  <c r="T16" i="2"/>
  <c r="U11" i="2"/>
  <c r="C19" i="1"/>
  <c r="C18" i="1"/>
  <c r="AB17" i="1"/>
  <c r="C17" i="1" s="1"/>
  <c r="C16" i="1"/>
  <c r="C15" i="1"/>
  <c r="AD14" i="1"/>
  <c r="AC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B14" i="1" l="1"/>
  <c r="C14" i="1"/>
  <c r="R11" i="2" l="1"/>
  <c r="Q11" i="2"/>
  <c r="K11" i="2"/>
  <c r="J11" i="2"/>
  <c r="I11" i="2"/>
  <c r="H11" i="2"/>
  <c r="T11" i="2" s="1"/>
  <c r="C22" i="3" l="1"/>
  <c r="C16" i="3"/>
  <c r="C10" i="3"/>
</calcChain>
</file>

<file path=xl/sharedStrings.xml><?xml version="1.0" encoding="utf-8"?>
<sst xmlns="http://schemas.openxmlformats.org/spreadsheetml/2006/main" count="558" uniqueCount="153">
  <si>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</si>
  <si>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</si>
  <si>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</si>
  <si>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</si>
  <si>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</si>
  <si>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</si>
  <si>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</si>
  <si>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</si>
  <si>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</si>
  <si>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</si>
  <si>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</si>
  <si>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</si>
  <si>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</si>
  <si>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</si>
  <si>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</si>
  <si>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</si>
  <si>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</si>
  <si>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</si>
  <si>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</si>
  <si>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</si>
  <si>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</si>
  <si>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</si>
  <si>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</si>
  <si>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</si>
  <si>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</si>
  <si>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</si>
  <si>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</si>
  <si>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</si>
  <si>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</si>
  <si>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</si>
  <si>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</si>
  <si>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</si>
  <si>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</si>
  <si>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</si>
  <si>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виды, установленные ч.1 ст.166 Жилищного Кодекса РФ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</si>
  <si>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</si>
  <si>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</si>
  <si>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</si>
  <si>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</si>
  <si>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</si>
  <si>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</si>
  <si>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</si>
  <si>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</si>
  <si>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</si>
  <si>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</si>
  <si>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</si>
  <si>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</si>
  <si>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</si>
  <si>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</si>
  <si>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</si>
  <si>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</si>
  <si>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</si>
  <si>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</si>
  <si>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</si>
  <si>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</si>
  <si>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        собственников помещений в МКД</t>
  </si>
  <si>
    <t>чел.</t>
  </si>
  <si>
    <t>руб./кв.м</t>
  </si>
  <si>
    <t xml:space="preserve">Источники финансирования </t>
  </si>
  <si>
    <t>Объем финансирования в 2020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</si>
  <si>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</si>
  <si>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</si>
  <si>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</si>
  <si>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</si>
  <si>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</si>
  <si>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в 2021 г., руб.</t>
  </si>
  <si>
    <t>Объем финансирования в 2022 г., руб.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</si>
  <si>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</si>
  <si>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</si>
  <si>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</si>
  <si>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</si>
  <si>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</si>
  <si>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</si>
  <si>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</si>
  <si>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</si>
  <si>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Адрес многоквартирного дома (далее - МКД)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</si>
  <si>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</si>
  <si>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X</t>
  </si>
  <si>
    <t>-</t>
  </si>
  <si>
    <t>Итого по ЗАТО город Радужный</t>
  </si>
  <si>
    <t>Радужный г, 1-й кв-л, 18</t>
  </si>
  <si>
    <t>Радужный г, 1-й кв-л, 23</t>
  </si>
  <si>
    <t>Радужный г, 1-й кв-л, 26</t>
  </si>
  <si>
    <t>Радужный г, 1-й кв-л, 27</t>
  </si>
  <si>
    <t>Радужный г, 1-й кв-л, 29</t>
  </si>
  <si>
    <t>Х</t>
  </si>
  <si>
    <t>Каменные, кирпичные</t>
  </si>
  <si>
    <t>УК</t>
  </si>
  <si>
    <t>Панельные</t>
  </si>
  <si>
    <t>МУП "ЖКХ" ЗАТО г. Радужный</t>
  </si>
  <si>
    <t>Радужный г, 1-й кв-л, 13</t>
  </si>
  <si>
    <t>Радужный г, 1-й кв-л, 37</t>
  </si>
  <si>
    <t>Радужный г, 3-й кв-л, 19</t>
  </si>
  <si>
    <t>Радужный г, 1-й кв-л, 17</t>
  </si>
  <si>
    <t>Радужный г, 9-й кв-л, 8</t>
  </si>
  <si>
    <t>Радужный г, 1-й кв-л, 20</t>
  </si>
  <si>
    <t>Радужный г, 1-й кв-л, 24</t>
  </si>
  <si>
    <t>Радужный г, 1-й кв-л, 7</t>
  </si>
  <si>
    <t>Радужный г, 3-й кв-л, 29</t>
  </si>
  <si>
    <t>Итого по ЗАТО город Радужный на 2021 год</t>
  </si>
  <si>
    <t>Итого по ЗАТО город Радужный на 2022 год</t>
  </si>
  <si>
    <t xml:space="preserve">Итого по ЗАТО город Радужный на 2020 год </t>
  </si>
  <si>
    <t>РО</t>
  </si>
  <si>
    <t>Ж/б панели</t>
  </si>
  <si>
    <t>МУП "ЖКХ"</t>
  </si>
  <si>
    <t>МУП "ЖКХ" ЗАТО г. Радужный </t>
  </si>
  <si>
    <t>2015</t>
  </si>
  <si>
    <t>Радужный г, 1-й кв-л, 6</t>
  </si>
  <si>
    <t>1</t>
  </si>
  <si>
    <t>5</t>
  </si>
  <si>
    <t>4</t>
  </si>
  <si>
    <t>Радужный г, 3-й кв-л, 34</t>
  </si>
  <si>
    <t>Радужный г, 1-й кв-л, 28</t>
  </si>
  <si>
    <t>Радужный г, 3-й кв-л, 25</t>
  </si>
  <si>
    <t>3</t>
  </si>
  <si>
    <t>Радужный г, 1-й кв-л, 35</t>
  </si>
  <si>
    <t>Радужный г, 3-й кв-л, 17А</t>
  </si>
  <si>
    <t>Радужный г, 3-й кв-л, 21</t>
  </si>
  <si>
    <t>Радужный г, 3-й кв-л, 23</t>
  </si>
  <si>
    <t>Радужный г, 3-й кв-л, 9</t>
  </si>
  <si>
    <t>12</t>
  </si>
  <si>
    <t>400</t>
  </si>
  <si>
    <t>2016</t>
  </si>
  <si>
    <t>9</t>
  </si>
  <si>
    <t>266</t>
  </si>
  <si>
    <t>472</t>
  </si>
  <si>
    <t>367</t>
  </si>
  <si>
    <t>289</t>
  </si>
  <si>
    <t xml:space="preserve">Итого по ЗАТО город Радужный на 2021 год </t>
  </si>
  <si>
    <t>Радужный г, 1-й кв-л, 34</t>
  </si>
  <si>
    <t>Радужный г, 3-й кв-л, 4</t>
  </si>
  <si>
    <t>Радужный г, 1-й кв-л, 30</t>
  </si>
  <si>
    <t>Радужный г, 1-й кв-л, 36</t>
  </si>
  <si>
    <t>Радужный г, 1-й кв-л, 33</t>
  </si>
  <si>
    <t>Радужный г, 3-й кв-л, 26</t>
  </si>
  <si>
    <t xml:space="preserve">Итого по ЗАТО город Радужный на 2022 год </t>
  </si>
  <si>
    <t>Кирпичные</t>
  </si>
  <si>
    <t>Краткосрочный план 
реализации региональной программы капитального ремонта общего имущества
 в многоквартирных домах на территории муниципального образования ЗАТО г. Радужный  Владимирской области на  2020 -2022 годы</t>
  </si>
  <si>
    <t>Заместитель главы администрации города  по городскому хозяйству                                                                                                                                                                          В.А. Попов</t>
  </si>
  <si>
    <t>Таблица №1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</si>
  <si>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2020-2022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</si>
  <si>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ЗАТО г. Радужный  Владимирской области на 2020-2022 годы</t>
  </si>
  <si>
    <t>Ресурсное обеспечение реализации краткосрочного плана реализации региональной программы капитального ремонта общего имущества в многоквартирных домах на территории ЗАТО г. Радужный Владимирской областина 2020 - 2022 годы</t>
  </si>
  <si>
    <t>Таблица № 2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</si>
  <si>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2020 - 2022 годы</t>
  </si>
  <si>
    <t xml:space="preserve">Краткосрочный план реализации региональной программы капитального ремонта общего имущества 
в многоквартирных домах на территории муниципального образования ЗАТО г. Радужный  Владимирской области на 2020-2022 годы
</t>
  </si>
  <si>
    <t>( работы на многоквартирных домах, при ремонте которых подрядными организациями не устранены недостатки в установленные договорами сроки своими силами)</t>
  </si>
  <si>
    <t>Сведения о многоквартирных домах, 
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
ЗАТО г. Радужный Владимирской области  на 2020-2022 годы</t>
  </si>
  <si>
    <t>Приложение № 1
к постановлению администрации ЗАТО г. Радужный 
Владимирской области
от 16.03.2023 № 333</t>
  </si>
  <si>
    <t>( в редакции постановления администрации ЗАТО г. Радужный Владимирской области    
от 16.03.2023 № 333)</t>
  </si>
  <si>
    <t>( в редакции постановления администрации ЗАТО  г. Радужный Владимирской области   от 16.03.2023 № 333)</t>
  </si>
  <si>
    <t>Приложение  №2
к постановлению администрации ЗАТО г. Радужный 
Владимирской области от 16.03.2023 № 333)</t>
  </si>
  <si>
    <t>Таблица 
к краткосрочному  плану  реализации региональной программы 
капитального ремонта общего имущества 
в многоквартирных домах на территории муниципального образования 
ЗАТО г. Радужный Владимирской области  на 2020 -2022 годы
( работы на многоквартирных домах, при ремонте которых подрядными организациями не устранены недостатки в установленные договорами сроки своими силами)
( в редакции постановления администрации ЗАТО г. Радужный Владимирской области от 16.03.2023 № 333)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</si>
</sst>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"/>
    <numFmt numFmtId="165" formatCode="###\ ###\ ###\ ##0.00"/>
    <numFmt numFmtId="166" formatCode="[$-419]General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36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0"/>
      <name val="Times New Roman"/>
      <family val="1"/>
      <charset val="204"/>
    </font>
    <font>
      <b/>
      <u/>
      <sz val="24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5" fillId="0" borderId="0"/>
  </cellStyleXfs>
  <cellXfs count="1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4" applyFont="1" applyBorder="1" applyAlignment="1">
      <alignment horizontal="center" vertical="center"/>
    </xf>
    <xf numFmtId="1" fontId="2" fillId="0" borderId="1" xfId="4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textRotation="90" wrapText="1"/>
    </xf>
    <xf numFmtId="0" fontId="0" fillId="0" borderId="0" xfId="0" applyFill="1"/>
    <xf numFmtId="0" fontId="6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/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5" fillId="0" borderId="1" xfId="5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0" fontId="16" fillId="0" borderId="2" xfId="0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8" fillId="0" borderId="1" xfId="5" applyFont="1" applyBorder="1" applyAlignment="1">
      <alignment horizontal="center"/>
    </xf>
    <xf numFmtId="165" fontId="16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right"/>
    </xf>
    <xf numFmtId="0" fontId="19" fillId="0" borderId="0" xfId="0" applyFont="1"/>
    <xf numFmtId="3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center"/>
    </xf>
    <xf numFmtId="1" fontId="18" fillId="0" borderId="1" xfId="5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4" fontId="22" fillId="0" borderId="1" xfId="0" applyNumberFormat="1" applyFont="1" applyBorder="1" applyAlignment="1">
      <alignment horizontal="right"/>
    </xf>
    <xf numFmtId="0" fontId="14" fillId="0" borderId="2" xfId="0" applyFont="1" applyBorder="1" applyAlignment="1">
      <alignment horizontal="center" wrapText="1"/>
    </xf>
    <xf numFmtId="4" fontId="23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right" wrapText="1"/>
    </xf>
    <xf numFmtId="0" fontId="23" fillId="0" borderId="1" xfId="0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8" fillId="0" borderId="1" xfId="5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" fontId="2" fillId="0" borderId="1" xfId="0" applyNumberFormat="1" applyFont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right" vertical="center" textRotation="90" wrapText="1"/>
    </xf>
    <xf numFmtId="0" fontId="2" fillId="0" borderId="1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left" textRotation="90" wrapText="1"/>
    </xf>
    <xf numFmtId="0" fontId="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2" fillId="0" borderId="3" xfId="2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textRotation="90" wrapText="1"/>
    </xf>
    <xf numFmtId="2" fontId="2" fillId="0" borderId="8" xfId="3" applyNumberFormat="1" applyFont="1" applyBorder="1" applyAlignment="1">
      <alignment horizontal="center" vertical="center" textRotation="90" wrapText="1"/>
    </xf>
    <xf numFmtId="2" fontId="2" fillId="0" borderId="1" xfId="3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" fillId="0" borderId="4" xfId="4" applyFont="1" applyBorder="1" applyAlignment="1">
      <alignment horizontal="center" textRotation="90" wrapText="1"/>
    </xf>
    <xf numFmtId="0" fontId="2" fillId="0" borderId="5" xfId="4" applyFont="1" applyBorder="1" applyAlignment="1">
      <alignment horizontal="center" textRotation="90" wrapText="1"/>
    </xf>
    <xf numFmtId="0" fontId="2" fillId="0" borderId="8" xfId="4" applyFont="1" applyBorder="1" applyAlignment="1">
      <alignment horizontal="center" textRotation="90" wrapText="1"/>
    </xf>
    <xf numFmtId="0" fontId="2" fillId="0" borderId="4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textRotation="90" wrapText="1"/>
    </xf>
    <xf numFmtId="0" fontId="2" fillId="0" borderId="5" xfId="4" applyFont="1" applyBorder="1" applyAlignment="1">
      <alignment vertical="center" wrapText="1"/>
    </xf>
    <xf numFmtId="0" fontId="2" fillId="0" borderId="8" xfId="4" applyFont="1" applyBorder="1" applyAlignment="1">
      <alignment vertical="center"/>
    </xf>
    <xf numFmtId="0" fontId="16" fillId="0" borderId="3" xfId="4" applyFont="1" applyBorder="1" applyAlignment="1">
      <alignment horizontal="center" vertical="center"/>
    </xf>
    <xf numFmtId="0" fontId="16" fillId="0" borderId="11" xfId="4" applyFont="1" applyBorder="1" applyAlignment="1">
      <alignment horizontal="center" vertical="center"/>
    </xf>
    <xf numFmtId="0" fontId="16" fillId="0" borderId="2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vertical="center" wrapText="1"/>
    </xf>
    <xf numFmtId="0" fontId="2" fillId="0" borderId="1" xfId="4" applyFont="1" applyBorder="1" applyAlignment="1">
      <alignment vertical="center"/>
    </xf>
    <xf numFmtId="0" fontId="2" fillId="0" borderId="1" xfId="4" applyFont="1" applyBorder="1" applyAlignment="1">
      <alignment horizontal="center" vertical="center" textRotation="90" wrapText="1"/>
    </xf>
    <xf numFmtId="0" fontId="2" fillId="0" borderId="1" xfId="4" applyFont="1" applyBorder="1" applyAlignment="1">
      <alignment horizontal="center" textRotation="90" wrapText="1"/>
    </xf>
    <xf numFmtId="0" fontId="2" fillId="0" borderId="1" xfId="4" applyFont="1" applyBorder="1" applyAlignment="1">
      <alignment horizontal="center" wrapText="1"/>
    </xf>
    <xf numFmtId="0" fontId="2" fillId="0" borderId="8" xfId="4" applyFont="1" applyBorder="1" applyAlignment="1">
      <alignment horizontal="center" vertical="center"/>
    </xf>
    <xf numFmtId="0" fontId="2" fillId="0" borderId="8" xfId="4" applyFont="1" applyBorder="1" applyAlignment="1">
      <alignment vertical="center" wrapText="1"/>
    </xf>
    <xf numFmtId="0" fontId="2" fillId="0" borderId="5" xfId="4" applyFont="1" applyBorder="1" applyAlignment="1">
      <alignment horizontal="center" wrapText="1"/>
    </xf>
    <xf numFmtId="0" fontId="2" fillId="0" borderId="8" xfId="4" applyFont="1" applyBorder="1" applyAlignment="1">
      <alignment horizontal="center" wrapText="1"/>
    </xf>
  </cellXfs>
  <cellStyles count="7">
    <cellStyle name="Excel Built-in Normal" xfId="6"/>
    <cellStyle name="Обычный" xfId="0" builtinId="0"/>
    <cellStyle name="Обычный 11" xfId="3"/>
    <cellStyle name="Обычный 2" xfId="1"/>
    <cellStyle name="Обычный 2 8" xfId="4"/>
    <cellStyle name="Обычный 4 2 2 2" xfId="2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topLeftCell="N1" zoomScale="70" zoomScaleNormal="70" workbookViewId="0">
      <selection activeCell="V4" sqref="V4"/>
    </sheetView>
  </sheetViews>
  <sheetFormatPr defaultRowHeight="15" x14ac:dyDescent="0.25"/>
  <cols>
    <col min="1" max="1" width="15.42578125" bestFit="1" customWidth="1"/>
    <col min="2" max="2" width="41.7109375" customWidth="1"/>
    <col min="3" max="3" width="26.7109375" customWidth="1"/>
    <col min="4" max="4" width="21.5703125" customWidth="1"/>
    <col min="5" max="5" width="18" customWidth="1"/>
    <col min="6" max="6" width="21.7109375" customWidth="1"/>
    <col min="7" max="7" width="19.28515625" customWidth="1"/>
    <col min="8" max="8" width="22.42578125" customWidth="1"/>
    <col min="9" max="9" width="12.7109375" customWidth="1"/>
    <col min="10" max="10" width="11.140625" customWidth="1"/>
    <col min="11" max="11" width="19.42578125" customWidth="1"/>
    <col min="12" max="12" width="15" customWidth="1"/>
    <col min="13" max="13" width="25.140625" customWidth="1"/>
    <col min="14" max="14" width="19.42578125" bestFit="1" customWidth="1"/>
    <col min="15" max="15" width="22.140625" customWidth="1"/>
    <col min="16" max="16" width="13.5703125" customWidth="1"/>
    <col min="17" max="17" width="20.42578125" customWidth="1"/>
    <col min="18" max="18" width="13.140625" customWidth="1"/>
    <col min="19" max="19" width="24.5703125" customWidth="1"/>
    <col min="20" max="20" width="19.42578125" customWidth="1"/>
    <col min="21" max="21" width="27.28515625" customWidth="1"/>
    <col min="22" max="22" width="12" customWidth="1"/>
    <col min="23" max="24" width="19.42578125" bestFit="1" customWidth="1"/>
    <col min="25" max="25" width="17.28515625" customWidth="1"/>
    <col min="26" max="27" width="19.42578125" bestFit="1" customWidth="1"/>
    <col min="28" max="29" width="21.42578125" customWidth="1"/>
    <col min="30" max="30" width="15" customWidth="1"/>
    <col min="31" max="31" width="11.85546875" customWidth="1"/>
    <col min="32" max="32" width="22" bestFit="1" customWidth="1"/>
    <col min="33" max="33" width="9.42578125" bestFit="1" customWidth="1"/>
  </cols>
  <sheetData>
    <row r="1" spans="1:39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ht="198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65" t="s">
        <v>148</v>
      </c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15"/>
      <c r="AI3" s="15"/>
      <c r="AJ3" s="15"/>
      <c r="AK3" s="15"/>
      <c r="AL3" s="15"/>
      <c r="AM3" s="15"/>
    </row>
    <row r="4" spans="1:39" ht="40.5" x14ac:dyDescent="0.5500000000000000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64"/>
      <c r="AG4" s="64"/>
      <c r="AH4" s="64"/>
      <c r="AI4" s="64"/>
      <c r="AJ4" s="64"/>
      <c r="AK4" s="64"/>
      <c r="AL4" s="64"/>
      <c r="AM4" s="64"/>
    </row>
    <row r="5" spans="1:39" ht="192.75" customHeight="1" x14ac:dyDescent="0.25">
      <c r="A5" s="66" t="s">
        <v>137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16"/>
      <c r="AI5" s="16"/>
      <c r="AJ5" s="16"/>
      <c r="AK5" s="16"/>
      <c r="AL5" s="16"/>
      <c r="AM5" s="16"/>
    </row>
    <row r="6" spans="1:39" ht="18.75" x14ac:dyDescent="0.25">
      <c r="A6" s="67" t="s">
        <v>0</v>
      </c>
      <c r="B6" s="67" t="s">
        <v>1</v>
      </c>
      <c r="C6" s="69" t="s">
        <v>2</v>
      </c>
      <c r="D6" s="67" t="s">
        <v>34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70" t="s">
        <v>3</v>
      </c>
      <c r="U6" s="70"/>
      <c r="V6" s="70"/>
      <c r="W6" s="70"/>
      <c r="X6" s="70"/>
      <c r="Y6" s="70"/>
      <c r="Z6" s="70"/>
      <c r="AA6" s="70"/>
      <c r="AB6" s="70"/>
      <c r="AC6" s="70"/>
      <c r="AD6" s="70"/>
      <c r="AE6" s="72" t="s">
        <v>4</v>
      </c>
      <c r="AF6" s="72" t="s">
        <v>5</v>
      </c>
      <c r="AG6" s="72" t="s">
        <v>6</v>
      </c>
    </row>
    <row r="7" spans="1:39" ht="18.75" x14ac:dyDescent="0.25">
      <c r="A7" s="67"/>
      <c r="B7" s="67"/>
      <c r="C7" s="69"/>
      <c r="D7" s="67" t="s">
        <v>7</v>
      </c>
      <c r="E7" s="67"/>
      <c r="F7" s="67"/>
      <c r="G7" s="67"/>
      <c r="H7" s="67"/>
      <c r="I7" s="67"/>
      <c r="J7" s="67" t="s">
        <v>8</v>
      </c>
      <c r="K7" s="67"/>
      <c r="L7" s="67" t="s">
        <v>9</v>
      </c>
      <c r="M7" s="67"/>
      <c r="N7" s="67" t="s">
        <v>10</v>
      </c>
      <c r="O7" s="67"/>
      <c r="P7" s="67" t="s">
        <v>11</v>
      </c>
      <c r="Q7" s="67"/>
      <c r="R7" s="67" t="s">
        <v>12</v>
      </c>
      <c r="S7" s="67"/>
      <c r="T7" s="71" t="s">
        <v>13</v>
      </c>
      <c r="U7" s="71" t="s">
        <v>14</v>
      </c>
      <c r="V7" s="71" t="s">
        <v>15</v>
      </c>
      <c r="W7" s="71" t="s">
        <v>16</v>
      </c>
      <c r="X7" s="71" t="s">
        <v>17</v>
      </c>
      <c r="Y7" s="71" t="s">
        <v>18</v>
      </c>
      <c r="Z7" s="71" t="s">
        <v>19</v>
      </c>
      <c r="AA7" s="71" t="s">
        <v>20</v>
      </c>
      <c r="AB7" s="71" t="s">
        <v>21</v>
      </c>
      <c r="AC7" s="73" t="s">
        <v>22</v>
      </c>
      <c r="AD7" s="71" t="s">
        <v>23</v>
      </c>
      <c r="AE7" s="72"/>
      <c r="AF7" s="72"/>
      <c r="AG7" s="72"/>
    </row>
    <row r="8" spans="1:39" x14ac:dyDescent="0.25">
      <c r="A8" s="67"/>
      <c r="B8" s="67"/>
      <c r="C8" s="69"/>
      <c r="D8" s="72" t="s">
        <v>24</v>
      </c>
      <c r="E8" s="72" t="s">
        <v>25</v>
      </c>
      <c r="F8" s="72" t="s">
        <v>26</v>
      </c>
      <c r="G8" s="72" t="s">
        <v>27</v>
      </c>
      <c r="H8" s="72" t="s">
        <v>28</v>
      </c>
      <c r="I8" s="72" t="s">
        <v>29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71"/>
      <c r="U8" s="71"/>
      <c r="V8" s="71"/>
      <c r="W8" s="71"/>
      <c r="X8" s="71"/>
      <c r="Y8" s="71"/>
      <c r="Z8" s="71"/>
      <c r="AA8" s="71"/>
      <c r="AB8" s="71"/>
      <c r="AC8" s="73"/>
      <c r="AD8" s="71"/>
      <c r="AE8" s="72"/>
      <c r="AF8" s="72"/>
      <c r="AG8" s="72"/>
    </row>
    <row r="9" spans="1:39" x14ac:dyDescent="0.25">
      <c r="A9" s="67"/>
      <c r="B9" s="67"/>
      <c r="C9" s="69"/>
      <c r="D9" s="72"/>
      <c r="E9" s="72"/>
      <c r="F9" s="72"/>
      <c r="G9" s="72"/>
      <c r="H9" s="72"/>
      <c r="I9" s="72"/>
      <c r="J9" s="67"/>
      <c r="K9" s="67"/>
      <c r="L9" s="67"/>
      <c r="M9" s="67"/>
      <c r="N9" s="67"/>
      <c r="O9" s="67"/>
      <c r="P9" s="67"/>
      <c r="Q9" s="67"/>
      <c r="R9" s="67"/>
      <c r="S9" s="67"/>
      <c r="T9" s="71"/>
      <c r="U9" s="71"/>
      <c r="V9" s="71"/>
      <c r="W9" s="71"/>
      <c r="X9" s="71"/>
      <c r="Y9" s="71"/>
      <c r="Z9" s="71"/>
      <c r="AA9" s="71"/>
      <c r="AB9" s="71"/>
      <c r="AC9" s="73"/>
      <c r="AD9" s="71"/>
      <c r="AE9" s="72"/>
      <c r="AF9" s="72"/>
      <c r="AG9" s="72"/>
    </row>
    <row r="10" spans="1:39" x14ac:dyDescent="0.25">
      <c r="A10" s="67"/>
      <c r="B10" s="67"/>
      <c r="C10" s="69"/>
      <c r="D10" s="72"/>
      <c r="E10" s="72"/>
      <c r="F10" s="72"/>
      <c r="G10" s="72"/>
      <c r="H10" s="72"/>
      <c r="I10" s="72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71"/>
      <c r="U10" s="71"/>
      <c r="V10" s="71"/>
      <c r="W10" s="71"/>
      <c r="X10" s="71"/>
      <c r="Y10" s="71"/>
      <c r="Z10" s="71"/>
      <c r="AA10" s="71"/>
      <c r="AB10" s="71"/>
      <c r="AC10" s="73"/>
      <c r="AD10" s="71"/>
      <c r="AE10" s="72"/>
      <c r="AF10" s="72"/>
      <c r="AG10" s="72"/>
    </row>
    <row r="11" spans="1:39" x14ac:dyDescent="0.25">
      <c r="A11" s="67"/>
      <c r="B11" s="67"/>
      <c r="C11" s="69"/>
      <c r="D11" s="72"/>
      <c r="E11" s="72"/>
      <c r="F11" s="72"/>
      <c r="G11" s="72"/>
      <c r="H11" s="72"/>
      <c r="I11" s="72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71"/>
      <c r="U11" s="71"/>
      <c r="V11" s="71"/>
      <c r="W11" s="71"/>
      <c r="X11" s="71"/>
      <c r="Y11" s="71"/>
      <c r="Z11" s="71"/>
      <c r="AA11" s="71"/>
      <c r="AB11" s="71"/>
      <c r="AC11" s="73"/>
      <c r="AD11" s="71"/>
      <c r="AE11" s="72"/>
      <c r="AF11" s="72"/>
      <c r="AG11" s="72"/>
    </row>
    <row r="12" spans="1:39" ht="18.75" x14ac:dyDescent="0.25">
      <c r="A12" s="68"/>
      <c r="B12" s="68"/>
      <c r="C12" s="9" t="s">
        <v>30</v>
      </c>
      <c r="D12" s="9" t="s">
        <v>30</v>
      </c>
      <c r="E12" s="9" t="s">
        <v>30</v>
      </c>
      <c r="F12" s="9" t="s">
        <v>30</v>
      </c>
      <c r="G12" s="9" t="s">
        <v>30</v>
      </c>
      <c r="H12" s="9" t="s">
        <v>30</v>
      </c>
      <c r="I12" s="9" t="s">
        <v>30</v>
      </c>
      <c r="J12" s="1" t="s">
        <v>31</v>
      </c>
      <c r="K12" s="1" t="s">
        <v>30</v>
      </c>
      <c r="L12" s="1" t="s">
        <v>32</v>
      </c>
      <c r="M12" s="1" t="s">
        <v>30</v>
      </c>
      <c r="N12" s="1" t="s">
        <v>32</v>
      </c>
      <c r="O12" s="1" t="s">
        <v>30</v>
      </c>
      <c r="P12" s="1" t="s">
        <v>32</v>
      </c>
      <c r="Q12" s="1" t="s">
        <v>30</v>
      </c>
      <c r="R12" s="1" t="s">
        <v>33</v>
      </c>
      <c r="S12" s="1" t="s">
        <v>30</v>
      </c>
      <c r="T12" s="1" t="s">
        <v>30</v>
      </c>
      <c r="U12" s="11" t="s">
        <v>30</v>
      </c>
      <c r="V12" s="1" t="s">
        <v>30</v>
      </c>
      <c r="W12" s="1" t="s">
        <v>30</v>
      </c>
      <c r="X12" s="9" t="s">
        <v>30</v>
      </c>
      <c r="Y12" s="1" t="s">
        <v>30</v>
      </c>
      <c r="Z12" s="1" t="s">
        <v>30</v>
      </c>
      <c r="AA12" s="1" t="s">
        <v>30</v>
      </c>
      <c r="AB12" s="1" t="s">
        <v>30</v>
      </c>
      <c r="AC12" s="9" t="s">
        <v>30</v>
      </c>
      <c r="AD12" s="1" t="s">
        <v>30</v>
      </c>
      <c r="AE12" s="72"/>
      <c r="AF12" s="72"/>
      <c r="AG12" s="72"/>
    </row>
    <row r="13" spans="1:39" ht="20.25" x14ac:dyDescent="0.25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3">
        <v>15</v>
      </c>
      <c r="P13" s="43">
        <v>16</v>
      </c>
      <c r="Q13" s="43">
        <v>17</v>
      </c>
      <c r="R13" s="43">
        <v>18</v>
      </c>
      <c r="S13" s="43">
        <v>19</v>
      </c>
      <c r="T13" s="43">
        <v>20</v>
      </c>
      <c r="U13" s="43">
        <v>21</v>
      </c>
      <c r="V13" s="43">
        <v>22</v>
      </c>
      <c r="W13" s="43">
        <v>23</v>
      </c>
      <c r="X13" s="43">
        <v>24</v>
      </c>
      <c r="Y13" s="43">
        <v>25</v>
      </c>
      <c r="Z13" s="43">
        <v>26</v>
      </c>
      <c r="AA13" s="43">
        <v>27</v>
      </c>
      <c r="AB13" s="43">
        <v>28</v>
      </c>
      <c r="AC13" s="43">
        <v>29</v>
      </c>
      <c r="AD13" s="43">
        <v>30</v>
      </c>
      <c r="AE13" s="43">
        <v>31</v>
      </c>
      <c r="AF13" s="43">
        <v>32</v>
      </c>
      <c r="AG13" s="43">
        <v>33</v>
      </c>
    </row>
    <row r="14" spans="1:39" ht="20.25" x14ac:dyDescent="0.3">
      <c r="A14" s="44" t="s">
        <v>101</v>
      </c>
      <c r="B14" s="45"/>
      <c r="C14" s="46">
        <f t="shared" ref="C14:AD14" si="0">SUM(C15:C19)</f>
        <v>11570369.789999999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5">
        <f t="shared" si="0"/>
        <v>4</v>
      </c>
      <c r="K14" s="24">
        <f t="shared" si="0"/>
        <v>6300657.04</v>
      </c>
      <c r="L14" s="24">
        <f t="shared" si="0"/>
        <v>346.6</v>
      </c>
      <c r="M14" s="24">
        <f t="shared" si="0"/>
        <v>1209598.77</v>
      </c>
      <c r="N14" s="24">
        <f t="shared" si="0"/>
        <v>0</v>
      </c>
      <c r="O14" s="24">
        <f t="shared" si="0"/>
        <v>0</v>
      </c>
      <c r="P14" s="24">
        <f t="shared" si="0"/>
        <v>2995.9</v>
      </c>
      <c r="Q14" s="24">
        <f t="shared" si="0"/>
        <v>3560240.43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24">
        <f t="shared" si="0"/>
        <v>0</v>
      </c>
      <c r="Y14" s="24">
        <f t="shared" si="0"/>
        <v>0</v>
      </c>
      <c r="Z14" s="24">
        <f t="shared" si="0"/>
        <v>0</v>
      </c>
      <c r="AA14" s="24">
        <f t="shared" si="0"/>
        <v>0</v>
      </c>
      <c r="AB14" s="24">
        <f t="shared" si="0"/>
        <v>30765.46</v>
      </c>
      <c r="AC14" s="24">
        <f t="shared" si="0"/>
        <v>469108.09</v>
      </c>
      <c r="AD14" s="24">
        <f t="shared" si="0"/>
        <v>0</v>
      </c>
      <c r="AE14" s="27" t="s">
        <v>85</v>
      </c>
      <c r="AF14" s="27" t="s">
        <v>85</v>
      </c>
      <c r="AG14" s="47" t="s">
        <v>85</v>
      </c>
    </row>
    <row r="15" spans="1:39" ht="20.25" x14ac:dyDescent="0.3">
      <c r="A15" s="26">
        <v>1</v>
      </c>
      <c r="B15" s="44" t="s">
        <v>90</v>
      </c>
      <c r="C15" s="24">
        <f>D15+E15+F15+G15+H15+I15+K15+M15+O15+Q15+S15+T15+U15+V15+W15+X15+Y15+Z15+AA15+AB15+AC15+AD15</f>
        <v>1217400.68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5">
        <v>0</v>
      </c>
      <c r="K15" s="24">
        <v>0</v>
      </c>
      <c r="L15" s="48">
        <v>346.6</v>
      </c>
      <c r="M15" s="48">
        <v>1209598.77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48">
        <v>7801.91</v>
      </c>
      <c r="AC15" s="24">
        <v>0</v>
      </c>
      <c r="AD15" s="24">
        <v>0</v>
      </c>
      <c r="AE15" s="49" t="s">
        <v>78</v>
      </c>
      <c r="AF15" s="49">
        <v>2020</v>
      </c>
      <c r="AG15" s="50">
        <v>2020</v>
      </c>
    </row>
    <row r="16" spans="1:39" ht="20.25" x14ac:dyDescent="0.3">
      <c r="A16" s="26">
        <v>2</v>
      </c>
      <c r="B16" s="44" t="s">
        <v>91</v>
      </c>
      <c r="C16" s="24">
        <f>D16+E16+F16+G16+H16+I16+K16+M16+O16+Q16+S16+T16+U16+V16+W16+X16+Y16+Z16+AA16+AB16+AC16+AD16</f>
        <v>3757493.57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5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48">
        <v>2995.9</v>
      </c>
      <c r="Q16" s="51">
        <v>3560240.43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51">
        <v>22963.55</v>
      </c>
      <c r="AC16" s="48">
        <v>174289.59</v>
      </c>
      <c r="AD16" s="24">
        <v>0</v>
      </c>
      <c r="AE16" s="49">
        <v>2020</v>
      </c>
      <c r="AF16" s="49">
        <v>2020</v>
      </c>
      <c r="AG16" s="50">
        <v>2020</v>
      </c>
    </row>
    <row r="17" spans="1:33" ht="20.25" x14ac:dyDescent="0.3">
      <c r="A17" s="26">
        <v>3</v>
      </c>
      <c r="B17" s="44" t="s">
        <v>92</v>
      </c>
      <c r="C17" s="24">
        <f>D17+E17+F17+G17+H17+I17+K17+M17+O17+Q17+S17+T17+U17+V17+W17+X17+Y17+Z17+AA17+AB17+AC17+AD17</f>
        <v>174120.8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5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f>ROUND(Q17*1.5%,2)</f>
        <v>0</v>
      </c>
      <c r="AC17" s="51">
        <v>174120.8</v>
      </c>
      <c r="AD17" s="24">
        <v>0</v>
      </c>
      <c r="AE17" s="49">
        <v>2020</v>
      </c>
      <c r="AF17" s="50" t="s">
        <v>78</v>
      </c>
      <c r="AG17" s="50" t="s">
        <v>78</v>
      </c>
    </row>
    <row r="18" spans="1:33" ht="20.25" x14ac:dyDescent="0.3">
      <c r="A18" s="26">
        <v>4</v>
      </c>
      <c r="B18" s="44" t="s">
        <v>95</v>
      </c>
      <c r="C18" s="24">
        <f>D18+E18+F18+G18+H18+I18+K18+M18+O18+Q18+S18+T18+U18+V18+W18+X18+Y18+Z18+AA18+AB18+AC18+AD18</f>
        <v>6300657.04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52">
        <v>4</v>
      </c>
      <c r="K18" s="48">
        <v>6300657.04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49" t="s">
        <v>78</v>
      </c>
      <c r="AF18" s="49">
        <v>2020</v>
      </c>
      <c r="AG18" s="50" t="s">
        <v>78</v>
      </c>
    </row>
    <row r="19" spans="1:33" ht="20.25" x14ac:dyDescent="0.3">
      <c r="A19" s="26">
        <v>5</v>
      </c>
      <c r="B19" s="44" t="s">
        <v>82</v>
      </c>
      <c r="C19" s="24">
        <f>D19+E19+F19+G19+H19+I19+K19+M19+O19+Q19+S19+T19+U19+V19+W19+X19+Y19+Z19+AA19+AB19+AC19+AD19</f>
        <v>120697.7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5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120697.7</v>
      </c>
      <c r="AD19" s="24">
        <v>0</v>
      </c>
      <c r="AE19" s="49">
        <v>2020</v>
      </c>
      <c r="AF19" s="50" t="s">
        <v>78</v>
      </c>
      <c r="AG19" s="50" t="s">
        <v>78</v>
      </c>
    </row>
    <row r="20" spans="1:33" ht="20.25" x14ac:dyDescent="0.3">
      <c r="A20" s="44" t="s">
        <v>128</v>
      </c>
      <c r="B20" s="45"/>
      <c r="C20" s="46">
        <v>102296821.16</v>
      </c>
      <c r="D20" s="24">
        <v>988552.94</v>
      </c>
      <c r="E20" s="24">
        <v>2392274.61</v>
      </c>
      <c r="F20" s="24">
        <v>2926412.4</v>
      </c>
      <c r="G20" s="24">
        <v>1290609.53</v>
      </c>
      <c r="H20" s="24">
        <v>4151514.4</v>
      </c>
      <c r="I20" s="24">
        <v>0</v>
      </c>
      <c r="J20" s="25">
        <v>40</v>
      </c>
      <c r="K20" s="24">
        <v>87928522.5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958267.76</v>
      </c>
      <c r="AC20" s="24">
        <v>1660667.02</v>
      </c>
      <c r="AD20" s="24">
        <v>0</v>
      </c>
      <c r="AE20" s="27" t="s">
        <v>85</v>
      </c>
      <c r="AF20" s="27" t="s">
        <v>85</v>
      </c>
      <c r="AG20" s="47" t="s">
        <v>85</v>
      </c>
    </row>
    <row r="21" spans="1:33" ht="20.25" x14ac:dyDescent="0.3">
      <c r="A21" s="26">
        <v>1</v>
      </c>
      <c r="B21" s="44" t="s">
        <v>82</v>
      </c>
      <c r="C21" s="24">
        <v>6784672.5999999996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5">
        <v>4</v>
      </c>
      <c r="K21" s="24">
        <v>6784672.5999999996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49" t="s">
        <v>78</v>
      </c>
      <c r="AF21" s="50">
        <v>2021</v>
      </c>
      <c r="AG21" s="50" t="s">
        <v>78</v>
      </c>
    </row>
    <row r="22" spans="1:33" ht="20.25" x14ac:dyDescent="0.3">
      <c r="A22" s="26">
        <v>2</v>
      </c>
      <c r="B22" s="44" t="s">
        <v>96</v>
      </c>
      <c r="C22" s="24">
        <v>209745.8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5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209745.8</v>
      </c>
      <c r="AD22" s="24">
        <v>0</v>
      </c>
      <c r="AE22" s="49">
        <v>2021</v>
      </c>
      <c r="AF22" s="50" t="s">
        <v>78</v>
      </c>
      <c r="AG22" s="50" t="s">
        <v>78</v>
      </c>
    </row>
    <row r="23" spans="1:33" ht="20.25" x14ac:dyDescent="0.3">
      <c r="A23" s="26">
        <v>3</v>
      </c>
      <c r="B23" s="44" t="s">
        <v>97</v>
      </c>
      <c r="C23" s="24">
        <v>100016.58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5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100016.58</v>
      </c>
      <c r="AD23" s="24">
        <v>0</v>
      </c>
      <c r="AE23" s="49">
        <v>2021</v>
      </c>
      <c r="AF23" s="50" t="s">
        <v>78</v>
      </c>
      <c r="AG23" s="50" t="s">
        <v>78</v>
      </c>
    </row>
    <row r="24" spans="1:33" ht="20.25" x14ac:dyDescent="0.3">
      <c r="A24" s="26">
        <v>4</v>
      </c>
      <c r="B24" s="44" t="s">
        <v>93</v>
      </c>
      <c r="C24" s="24">
        <v>11924723.139999999</v>
      </c>
      <c r="D24" s="24">
        <v>988552.94</v>
      </c>
      <c r="E24" s="24">
        <v>2392274.61</v>
      </c>
      <c r="F24" s="24">
        <v>2926412.4</v>
      </c>
      <c r="G24" s="24">
        <v>1290609.53</v>
      </c>
      <c r="H24" s="24">
        <v>4151514.4</v>
      </c>
      <c r="I24" s="24">
        <v>0</v>
      </c>
      <c r="J24" s="25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175359.25999999998</v>
      </c>
      <c r="AC24" s="24">
        <v>0</v>
      </c>
      <c r="AD24" s="24">
        <v>0</v>
      </c>
      <c r="AE24" s="49" t="s">
        <v>78</v>
      </c>
      <c r="AF24" s="50">
        <v>2021</v>
      </c>
      <c r="AG24" s="50">
        <v>2021</v>
      </c>
    </row>
    <row r="25" spans="1:33" ht="20.25" x14ac:dyDescent="0.3">
      <c r="A25" s="26">
        <v>5</v>
      </c>
      <c r="B25" s="44" t="s">
        <v>94</v>
      </c>
      <c r="C25" s="24">
        <v>3601876.7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5">
        <v>2</v>
      </c>
      <c r="K25" s="24">
        <v>3601876.7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49" t="s">
        <v>78</v>
      </c>
      <c r="AF25" s="50">
        <v>2021</v>
      </c>
      <c r="AG25" s="50" t="s">
        <v>78</v>
      </c>
    </row>
    <row r="26" spans="1:33" ht="20.25" x14ac:dyDescent="0.3">
      <c r="A26" s="26">
        <v>6</v>
      </c>
      <c r="B26" s="44" t="s">
        <v>107</v>
      </c>
      <c r="C26" s="24">
        <v>199983.54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5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199983.54</v>
      </c>
      <c r="AD26" s="24">
        <v>0</v>
      </c>
      <c r="AE26" s="49">
        <v>2021</v>
      </c>
      <c r="AF26" s="50" t="s">
        <v>78</v>
      </c>
      <c r="AG26" s="50" t="s">
        <v>78</v>
      </c>
    </row>
    <row r="27" spans="1:33" ht="20.25" x14ac:dyDescent="0.3">
      <c r="A27" s="26">
        <v>7</v>
      </c>
      <c r="B27" s="44" t="s">
        <v>81</v>
      </c>
      <c r="C27" s="24">
        <v>8888556.3200000022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5">
        <v>4</v>
      </c>
      <c r="K27" s="24">
        <v>8643580.8000000007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121226.22</v>
      </c>
      <c r="AC27" s="24">
        <v>123749.3</v>
      </c>
      <c r="AD27" s="24">
        <v>0</v>
      </c>
      <c r="AE27" s="49">
        <v>2021</v>
      </c>
      <c r="AF27" s="50">
        <v>2021</v>
      </c>
      <c r="AG27" s="50">
        <v>2021</v>
      </c>
    </row>
    <row r="28" spans="1:33" ht="20.25" x14ac:dyDescent="0.3">
      <c r="A28" s="26">
        <v>8</v>
      </c>
      <c r="B28" s="44" t="s">
        <v>83</v>
      </c>
      <c r="C28" s="24">
        <v>8888530.1400000006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5">
        <v>4</v>
      </c>
      <c r="K28" s="24">
        <v>8643580.8000000007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121226.22</v>
      </c>
      <c r="AC28" s="24">
        <v>123723.12</v>
      </c>
      <c r="AD28" s="24">
        <v>0</v>
      </c>
      <c r="AE28" s="49">
        <v>2021</v>
      </c>
      <c r="AF28" s="50">
        <v>2021</v>
      </c>
      <c r="AG28" s="50">
        <v>2021</v>
      </c>
    </row>
    <row r="29" spans="1:33" ht="20.25" x14ac:dyDescent="0.3">
      <c r="A29" s="26">
        <v>9</v>
      </c>
      <c r="B29" s="44" t="s">
        <v>112</v>
      </c>
      <c r="C29" s="24">
        <v>6689445.79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5">
        <v>3</v>
      </c>
      <c r="K29" s="24">
        <v>6482685.6000000006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90919.67</v>
      </c>
      <c r="AC29" s="24">
        <v>115840.52</v>
      </c>
      <c r="AD29" s="24">
        <v>0</v>
      </c>
      <c r="AE29" s="49">
        <v>2021</v>
      </c>
      <c r="AF29" s="50">
        <v>2021</v>
      </c>
      <c r="AG29" s="50">
        <v>2021</v>
      </c>
    </row>
    <row r="30" spans="1:33" ht="20.25" x14ac:dyDescent="0.3">
      <c r="A30" s="26">
        <v>10</v>
      </c>
      <c r="B30" s="44" t="s">
        <v>113</v>
      </c>
      <c r="C30" s="24">
        <v>8888678.4400000013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5">
        <v>4</v>
      </c>
      <c r="K30" s="24">
        <v>8643580.8000000007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121226.22</v>
      </c>
      <c r="AC30" s="24">
        <v>123871.42</v>
      </c>
      <c r="AD30" s="24">
        <v>0</v>
      </c>
      <c r="AE30" s="49">
        <v>2021</v>
      </c>
      <c r="AF30" s="50">
        <v>2021</v>
      </c>
      <c r="AG30" s="50">
        <v>2021</v>
      </c>
    </row>
    <row r="31" spans="1:33" ht="20.25" x14ac:dyDescent="0.3">
      <c r="A31" s="26">
        <v>11</v>
      </c>
      <c r="B31" s="44" t="s">
        <v>115</v>
      </c>
      <c r="C31" s="24">
        <v>15793403.27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5">
        <v>6</v>
      </c>
      <c r="K31" s="24">
        <v>15527628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112963.49</v>
      </c>
      <c r="AC31" s="24">
        <v>152811.78</v>
      </c>
      <c r="AD31" s="24">
        <v>0</v>
      </c>
      <c r="AE31" s="49">
        <v>2021</v>
      </c>
      <c r="AF31" s="50">
        <v>2021</v>
      </c>
      <c r="AG31" s="50">
        <v>2021</v>
      </c>
    </row>
    <row r="32" spans="1:33" ht="20.25" x14ac:dyDescent="0.3">
      <c r="A32" s="26">
        <v>12</v>
      </c>
      <c r="B32" s="44" t="s">
        <v>116</v>
      </c>
      <c r="C32" s="24">
        <v>2331279.67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5">
        <v>1</v>
      </c>
      <c r="K32" s="24">
        <v>2207168.4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16057.15</v>
      </c>
      <c r="AC32" s="24">
        <v>108054.12</v>
      </c>
      <c r="AD32" s="24">
        <v>0</v>
      </c>
      <c r="AE32" s="49">
        <v>2021</v>
      </c>
      <c r="AF32" s="50">
        <v>2021</v>
      </c>
      <c r="AG32" s="50">
        <v>2021</v>
      </c>
    </row>
    <row r="33" spans="1:33" ht="20.25" x14ac:dyDescent="0.3">
      <c r="A33" s="26">
        <v>13</v>
      </c>
      <c r="B33" s="44" t="s">
        <v>117</v>
      </c>
      <c r="C33" s="24">
        <v>11664872.390000001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5">
        <v>5</v>
      </c>
      <c r="K33" s="24">
        <v>11432166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83169.009999999995</v>
      </c>
      <c r="AC33" s="24">
        <v>149537.38</v>
      </c>
      <c r="AD33" s="24">
        <v>0</v>
      </c>
      <c r="AE33" s="49">
        <v>2021</v>
      </c>
      <c r="AF33" s="50">
        <v>2021</v>
      </c>
      <c r="AG33" s="50">
        <v>2021</v>
      </c>
    </row>
    <row r="34" spans="1:33" ht="20.25" x14ac:dyDescent="0.3">
      <c r="A34" s="26">
        <v>14</v>
      </c>
      <c r="B34" s="44" t="s">
        <v>118</v>
      </c>
      <c r="C34" s="24">
        <v>9331381.5299999993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5">
        <v>4</v>
      </c>
      <c r="K34" s="24">
        <v>9134438.4000000004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66453.039999999994</v>
      </c>
      <c r="AC34" s="24">
        <v>130490.09</v>
      </c>
      <c r="AD34" s="24">
        <v>0</v>
      </c>
      <c r="AE34" s="49">
        <v>2021</v>
      </c>
      <c r="AF34" s="50">
        <v>2021</v>
      </c>
      <c r="AG34" s="50">
        <v>2021</v>
      </c>
    </row>
    <row r="35" spans="1:33" ht="20.25" x14ac:dyDescent="0.3">
      <c r="A35" s="26">
        <v>15</v>
      </c>
      <c r="B35" s="44" t="s">
        <v>119</v>
      </c>
      <c r="C35" s="24">
        <v>6999655.25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5">
        <v>3</v>
      </c>
      <c r="K35" s="24">
        <v>6827144.3999999994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49667.48</v>
      </c>
      <c r="AC35" s="24">
        <v>122843.37</v>
      </c>
      <c r="AD35" s="24">
        <v>0</v>
      </c>
      <c r="AE35" s="49">
        <v>2021</v>
      </c>
      <c r="AF35" s="50">
        <v>2021</v>
      </c>
      <c r="AG35" s="50">
        <v>2021</v>
      </c>
    </row>
    <row r="36" spans="1:33" ht="20.25" x14ac:dyDescent="0.3">
      <c r="A36" s="44" t="s">
        <v>135</v>
      </c>
      <c r="B36" s="45"/>
      <c r="C36" s="46">
        <v>156774054.77999997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5">
        <v>35</v>
      </c>
      <c r="K36" s="24">
        <v>109087774.89000002</v>
      </c>
      <c r="L36" s="24">
        <v>2200</v>
      </c>
      <c r="M36" s="24">
        <v>17091591</v>
      </c>
      <c r="N36" s="24">
        <v>0</v>
      </c>
      <c r="O36" s="24">
        <v>0</v>
      </c>
      <c r="P36" s="24">
        <v>11322.72</v>
      </c>
      <c r="Q36" s="24">
        <v>28028775.789999999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706788.19</v>
      </c>
      <c r="AC36" s="24">
        <v>1859124.9100000001</v>
      </c>
      <c r="AD36" s="24">
        <v>0</v>
      </c>
      <c r="AE36" s="27" t="s">
        <v>85</v>
      </c>
      <c r="AF36" s="27" t="s">
        <v>85</v>
      </c>
      <c r="AG36" s="47" t="s">
        <v>85</v>
      </c>
    </row>
    <row r="37" spans="1:33" ht="20.25" x14ac:dyDescent="0.3">
      <c r="A37" s="26">
        <v>1</v>
      </c>
      <c r="B37" s="44" t="s">
        <v>98</v>
      </c>
      <c r="C37" s="24">
        <v>12487846.700000001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5">
        <v>4</v>
      </c>
      <c r="K37" s="24">
        <v>11968089.32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519757.38</v>
      </c>
      <c r="AD37" s="24">
        <v>0</v>
      </c>
      <c r="AE37" s="49">
        <v>2022</v>
      </c>
      <c r="AF37" s="50">
        <v>2022</v>
      </c>
      <c r="AG37" s="50" t="s">
        <v>78</v>
      </c>
    </row>
    <row r="38" spans="1:33" ht="20.25" x14ac:dyDescent="0.3">
      <c r="A38" s="26">
        <v>2</v>
      </c>
      <c r="B38" s="44" t="s">
        <v>97</v>
      </c>
      <c r="C38" s="24">
        <v>6393602.3000000007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5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2946</v>
      </c>
      <c r="Q38" s="24">
        <v>6328106.4000000004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65495.9</v>
      </c>
      <c r="AC38" s="24">
        <v>0</v>
      </c>
      <c r="AD38" s="24">
        <v>0</v>
      </c>
      <c r="AE38" s="49" t="s">
        <v>78</v>
      </c>
      <c r="AF38" s="50">
        <v>2022</v>
      </c>
      <c r="AG38" s="50">
        <v>2022</v>
      </c>
    </row>
    <row r="39" spans="1:33" ht="20.25" x14ac:dyDescent="0.3">
      <c r="A39" s="26">
        <v>3</v>
      </c>
      <c r="B39" s="44" t="s">
        <v>111</v>
      </c>
      <c r="C39" s="24">
        <v>17444819.759999998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5">
        <v>0</v>
      </c>
      <c r="K39" s="24">
        <v>0</v>
      </c>
      <c r="L39" s="24">
        <v>2200</v>
      </c>
      <c r="M39" s="24">
        <v>17091591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176897.97</v>
      </c>
      <c r="AC39" s="24">
        <v>176330.79</v>
      </c>
      <c r="AD39" s="24">
        <v>0</v>
      </c>
      <c r="AE39" s="49">
        <v>2022</v>
      </c>
      <c r="AF39" s="50">
        <v>2022</v>
      </c>
      <c r="AG39" s="50">
        <v>2022</v>
      </c>
    </row>
    <row r="40" spans="1:33" ht="20.25" x14ac:dyDescent="0.3">
      <c r="A40" s="26">
        <v>4</v>
      </c>
      <c r="B40" s="44" t="s">
        <v>92</v>
      </c>
      <c r="C40" s="24">
        <v>37296067.979999997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5">
        <v>5</v>
      </c>
      <c r="K40" s="24">
        <v>14972415.800000001</v>
      </c>
      <c r="L40" s="24">
        <v>0</v>
      </c>
      <c r="M40" s="24">
        <v>0</v>
      </c>
      <c r="N40" s="24">
        <v>0</v>
      </c>
      <c r="O40" s="24">
        <v>0</v>
      </c>
      <c r="P40" s="24">
        <v>8376.7199999999993</v>
      </c>
      <c r="Q40" s="24">
        <v>21700669.390000001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464394.32</v>
      </c>
      <c r="AC40" s="24">
        <v>158588.47</v>
      </c>
      <c r="AD40" s="24">
        <v>0</v>
      </c>
      <c r="AE40" s="49">
        <v>2022</v>
      </c>
      <c r="AF40" s="50">
        <v>2022</v>
      </c>
      <c r="AG40" s="50">
        <v>2022</v>
      </c>
    </row>
    <row r="41" spans="1:33" ht="20.25" x14ac:dyDescent="0.3">
      <c r="A41" s="26">
        <v>5</v>
      </c>
      <c r="B41" s="44" t="s">
        <v>129</v>
      </c>
      <c r="C41" s="24">
        <v>7084977.7300000004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5">
        <v>2</v>
      </c>
      <c r="K41" s="24">
        <v>6941497.2000000002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143480.53</v>
      </c>
      <c r="AD41" s="24">
        <v>0</v>
      </c>
      <c r="AE41" s="49">
        <v>2022</v>
      </c>
      <c r="AF41" s="50">
        <v>2022</v>
      </c>
      <c r="AG41" s="50" t="s">
        <v>78</v>
      </c>
    </row>
    <row r="42" spans="1:33" ht="20.25" x14ac:dyDescent="0.3">
      <c r="A42" s="26">
        <v>6</v>
      </c>
      <c r="B42" s="44" t="s">
        <v>130</v>
      </c>
      <c r="C42" s="24">
        <v>9118700.5499999989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5">
        <v>3</v>
      </c>
      <c r="K42" s="24">
        <v>8983381.379999999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135319.17000000001</v>
      </c>
      <c r="AD42" s="24">
        <v>0</v>
      </c>
      <c r="AE42" s="49">
        <v>2022</v>
      </c>
      <c r="AF42" s="50">
        <v>2022</v>
      </c>
      <c r="AG42" s="50" t="s">
        <v>78</v>
      </c>
    </row>
    <row r="43" spans="1:33" ht="20.25" x14ac:dyDescent="0.3">
      <c r="A43" s="26">
        <v>7</v>
      </c>
      <c r="B43" s="44" t="s">
        <v>116</v>
      </c>
      <c r="C43" s="24">
        <v>6123136.5699999994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5">
        <v>2</v>
      </c>
      <c r="K43" s="24">
        <v>5997609.5999999996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125526.97</v>
      </c>
      <c r="AD43" s="24">
        <v>0</v>
      </c>
      <c r="AE43" s="49">
        <v>2022</v>
      </c>
      <c r="AF43" s="50">
        <v>2022</v>
      </c>
      <c r="AG43" s="50" t="s">
        <v>78</v>
      </c>
    </row>
    <row r="44" spans="1:33" ht="20.25" x14ac:dyDescent="0.3">
      <c r="A44" s="26">
        <v>8</v>
      </c>
      <c r="B44" s="44" t="s">
        <v>131</v>
      </c>
      <c r="C44" s="24">
        <v>9144576.9600000009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5">
        <v>3</v>
      </c>
      <c r="K44" s="24">
        <v>9014731.0500000007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129845.91</v>
      </c>
      <c r="AD44" s="24">
        <v>0</v>
      </c>
      <c r="AE44" s="49">
        <v>2022</v>
      </c>
      <c r="AF44" s="50">
        <v>2022</v>
      </c>
      <c r="AG44" s="50" t="s">
        <v>78</v>
      </c>
    </row>
    <row r="45" spans="1:33" ht="20.25" x14ac:dyDescent="0.3">
      <c r="A45" s="26">
        <v>9</v>
      </c>
      <c r="B45" s="44" t="s">
        <v>132</v>
      </c>
      <c r="C45" s="24">
        <v>19780622.879999999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5">
        <v>6</v>
      </c>
      <c r="K45" s="24">
        <v>19620980.609999999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159642.26999999999</v>
      </c>
      <c r="AD45" s="24">
        <v>0</v>
      </c>
      <c r="AE45" s="49">
        <v>2022</v>
      </c>
      <c r="AF45" s="50">
        <v>2022</v>
      </c>
      <c r="AG45" s="50" t="s">
        <v>78</v>
      </c>
    </row>
    <row r="46" spans="1:33" ht="20.25" x14ac:dyDescent="0.3">
      <c r="A46" s="26">
        <v>10</v>
      </c>
      <c r="B46" s="44" t="s">
        <v>133</v>
      </c>
      <c r="C46" s="24">
        <v>19786703.68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5">
        <v>6</v>
      </c>
      <c r="K46" s="24">
        <v>19620980.609999999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165723.07</v>
      </c>
      <c r="AD46" s="24">
        <v>0</v>
      </c>
      <c r="AE46" s="49">
        <v>2022</v>
      </c>
      <c r="AF46" s="50">
        <v>2022</v>
      </c>
      <c r="AG46" s="50" t="s">
        <v>78</v>
      </c>
    </row>
    <row r="47" spans="1:33" ht="20.25" x14ac:dyDescent="0.3">
      <c r="A47" s="26">
        <v>11</v>
      </c>
      <c r="B47" s="44" t="s">
        <v>134</v>
      </c>
      <c r="C47" s="24">
        <v>12112999.67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5">
        <v>4</v>
      </c>
      <c r="K47" s="24">
        <v>11968089.32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144910.35</v>
      </c>
      <c r="AD47" s="24">
        <v>0</v>
      </c>
      <c r="AE47" s="49">
        <v>2022</v>
      </c>
      <c r="AF47" s="50">
        <v>2022</v>
      </c>
      <c r="AG47" s="50" t="s">
        <v>78</v>
      </c>
    </row>
    <row r="49" spans="1:1" ht="50.25" x14ac:dyDescent="0.7">
      <c r="A49" s="17" t="s">
        <v>138</v>
      </c>
    </row>
  </sheetData>
  <mergeCells count="34">
    <mergeCell ref="AC7:AC11"/>
    <mergeCell ref="AF6:AF12"/>
    <mergeCell ref="AG6:AG12"/>
    <mergeCell ref="D7:I7"/>
    <mergeCell ref="J7:K11"/>
    <mergeCell ref="L7:M11"/>
    <mergeCell ref="N7:O11"/>
    <mergeCell ref="P7:Q11"/>
    <mergeCell ref="R7:S11"/>
    <mergeCell ref="T7:T11"/>
    <mergeCell ref="U7:U11"/>
    <mergeCell ref="AE6:AE12"/>
    <mergeCell ref="AD7:AD11"/>
    <mergeCell ref="D8:D11"/>
    <mergeCell ref="E8:E11"/>
    <mergeCell ref="F8:F11"/>
    <mergeCell ref="G8:G11"/>
    <mergeCell ref="AB7:AB11"/>
    <mergeCell ref="AF4:AM4"/>
    <mergeCell ref="V3:AG3"/>
    <mergeCell ref="A5:AG5"/>
    <mergeCell ref="A6:A12"/>
    <mergeCell ref="B6:B12"/>
    <mergeCell ref="C6:C11"/>
    <mergeCell ref="D6:S6"/>
    <mergeCell ref="T6:AD6"/>
    <mergeCell ref="V7:V11"/>
    <mergeCell ref="W7:W11"/>
    <mergeCell ref="X7:X11"/>
    <mergeCell ref="Y7:Y11"/>
    <mergeCell ref="H8:H11"/>
    <mergeCell ref="I8:I11"/>
    <mergeCell ref="Z7:Z11"/>
    <mergeCell ref="AA7:AA11"/>
  </mergeCells>
  <pageMargins left="0.7" right="0.7" top="0.75" bottom="0.75" header="0.3" footer="0.3"/>
  <pageSetup paperSize="9" scale="1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zoomScale="55" zoomScaleNormal="55" workbookViewId="0">
      <selection activeCell="A5" sqref="A5:U5"/>
    </sheetView>
  </sheetViews>
  <sheetFormatPr defaultRowHeight="15" x14ac:dyDescent="0.25"/>
  <cols>
    <col min="1" max="1" width="12.5703125" customWidth="1"/>
    <col min="2" max="2" width="59.42578125" customWidth="1"/>
    <col min="3" max="3" width="15.85546875" customWidth="1"/>
    <col min="4" max="4" width="17.85546875" customWidth="1"/>
    <col min="5" max="5" width="35.5703125" customWidth="1"/>
    <col min="6" max="6" width="16.85546875" customWidth="1"/>
    <col min="7" max="7" width="17" customWidth="1"/>
    <col min="8" max="8" width="23.85546875" customWidth="1"/>
    <col min="9" max="9" width="22.5703125" customWidth="1"/>
    <col min="10" max="10" width="22.42578125" customWidth="1"/>
    <col min="11" max="11" width="18.85546875" customWidth="1"/>
    <col min="12" max="12" width="18" customWidth="1"/>
    <col min="13" max="13" width="19.140625" customWidth="1"/>
    <col min="14" max="14" width="64.28515625" customWidth="1"/>
    <col min="15" max="15" width="27.42578125" customWidth="1"/>
    <col min="16" max="19" width="27.42578125" hidden="1" customWidth="1"/>
    <col min="20" max="20" width="26.28515625" customWidth="1"/>
    <col min="21" max="21" width="18.85546875" customWidth="1"/>
  </cols>
  <sheetData>
    <row r="1" spans="1:21" ht="31.5" x14ac:dyDescent="0.5">
      <c r="A1" s="14"/>
      <c r="B1" s="14"/>
      <c r="C1" s="14"/>
      <c r="D1" s="14"/>
      <c r="E1" s="74"/>
      <c r="F1" s="74"/>
      <c r="G1" s="14"/>
      <c r="H1" s="14"/>
      <c r="I1" s="14"/>
      <c r="J1" s="14"/>
      <c r="K1" s="18"/>
      <c r="L1" s="19"/>
      <c r="M1" s="75" t="s">
        <v>139</v>
      </c>
      <c r="N1" s="75"/>
      <c r="O1" s="75"/>
      <c r="P1" s="75"/>
      <c r="Q1" s="75"/>
      <c r="R1" s="75"/>
      <c r="S1" s="75"/>
      <c r="T1" s="75"/>
      <c r="U1" s="75"/>
    </row>
    <row r="2" spans="1:21" x14ac:dyDescent="0.25">
      <c r="A2" s="14"/>
      <c r="B2" s="14"/>
      <c r="C2" s="14"/>
      <c r="D2" s="14"/>
      <c r="E2" s="20"/>
      <c r="F2" s="14"/>
      <c r="G2" s="14"/>
      <c r="H2" s="14"/>
      <c r="I2" s="14"/>
      <c r="J2" s="14"/>
      <c r="K2" s="18"/>
      <c r="L2" s="19"/>
      <c r="M2" s="76" t="s">
        <v>140</v>
      </c>
      <c r="N2" s="76"/>
      <c r="O2" s="76"/>
      <c r="P2" s="76"/>
      <c r="Q2" s="76"/>
      <c r="R2" s="76"/>
      <c r="S2" s="76"/>
      <c r="T2" s="76"/>
      <c r="U2" s="76"/>
    </row>
    <row r="3" spans="1:21" ht="125.25" customHeight="1" x14ac:dyDescent="0.25">
      <c r="A3" s="14"/>
      <c r="B3" s="14"/>
      <c r="C3" s="14"/>
      <c r="D3" s="14"/>
      <c r="E3" s="20"/>
      <c r="F3" s="14"/>
      <c r="G3" s="14"/>
      <c r="H3" s="14"/>
      <c r="I3" s="14"/>
      <c r="J3" s="14"/>
      <c r="K3" s="18"/>
      <c r="L3" s="19"/>
      <c r="M3" s="76"/>
      <c r="N3" s="76"/>
      <c r="O3" s="76"/>
      <c r="P3" s="76"/>
      <c r="Q3" s="76"/>
      <c r="R3" s="76"/>
      <c r="S3" s="76"/>
      <c r="T3" s="76"/>
      <c r="U3" s="76"/>
    </row>
    <row r="4" spans="1:21" ht="120.75" customHeight="1" x14ac:dyDescent="0.25">
      <c r="A4" s="14"/>
      <c r="B4" s="14"/>
      <c r="C4" s="14"/>
      <c r="D4" s="14"/>
      <c r="E4" s="20"/>
      <c r="F4" s="14"/>
      <c r="G4" s="14"/>
      <c r="H4" s="14"/>
      <c r="I4" s="14"/>
      <c r="J4" s="14"/>
      <c r="K4" s="18"/>
      <c r="L4" s="19"/>
      <c r="M4" s="76" t="s">
        <v>149</v>
      </c>
      <c r="N4" s="76"/>
      <c r="O4" s="76"/>
      <c r="P4" s="76"/>
      <c r="Q4" s="76"/>
      <c r="R4" s="76"/>
      <c r="S4" s="76"/>
      <c r="T4" s="76"/>
      <c r="U4" s="76"/>
    </row>
    <row r="5" spans="1:21" ht="126.75" customHeight="1" x14ac:dyDescent="0.25">
      <c r="A5" s="77" t="s">
        <v>141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18.75" x14ac:dyDescent="0.25">
      <c r="A6" s="78" t="s">
        <v>0</v>
      </c>
      <c r="B6" s="78" t="s">
        <v>35</v>
      </c>
      <c r="C6" s="78" t="s">
        <v>36</v>
      </c>
      <c r="D6" s="78"/>
      <c r="E6" s="80" t="s">
        <v>37</v>
      </c>
      <c r="F6" s="80" t="s">
        <v>38</v>
      </c>
      <c r="G6" s="80" t="s">
        <v>39</v>
      </c>
      <c r="H6" s="80" t="s">
        <v>40</v>
      </c>
      <c r="I6" s="78" t="s">
        <v>41</v>
      </c>
      <c r="J6" s="78"/>
      <c r="K6" s="86" t="s">
        <v>42</v>
      </c>
      <c r="L6" s="88" t="s">
        <v>43</v>
      </c>
      <c r="M6" s="88" t="s">
        <v>44</v>
      </c>
      <c r="N6" s="78" t="s">
        <v>45</v>
      </c>
      <c r="O6" s="84" t="s">
        <v>46</v>
      </c>
      <c r="P6" s="84"/>
      <c r="Q6" s="84"/>
      <c r="R6" s="84"/>
      <c r="S6" s="84"/>
      <c r="T6" s="85" t="s">
        <v>47</v>
      </c>
      <c r="U6" s="85" t="s">
        <v>48</v>
      </c>
    </row>
    <row r="7" spans="1:21" x14ac:dyDescent="0.25">
      <c r="A7" s="78"/>
      <c r="B7" s="78"/>
      <c r="C7" s="80" t="s">
        <v>49</v>
      </c>
      <c r="D7" s="80" t="s">
        <v>50</v>
      </c>
      <c r="E7" s="78"/>
      <c r="F7" s="78"/>
      <c r="G7" s="78"/>
      <c r="H7" s="78"/>
      <c r="I7" s="80" t="s">
        <v>51</v>
      </c>
      <c r="J7" s="80" t="s">
        <v>52</v>
      </c>
      <c r="K7" s="87"/>
      <c r="L7" s="88"/>
      <c r="M7" s="88"/>
      <c r="N7" s="78"/>
      <c r="O7" s="85" t="s">
        <v>51</v>
      </c>
      <c r="P7" s="13"/>
      <c r="Q7" s="85" t="s">
        <v>53</v>
      </c>
      <c r="R7" s="85" t="s">
        <v>54</v>
      </c>
      <c r="S7" s="85" t="s">
        <v>55</v>
      </c>
      <c r="T7" s="84"/>
      <c r="U7" s="84"/>
    </row>
    <row r="8" spans="1:21" ht="258.75" customHeight="1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87"/>
      <c r="L8" s="88"/>
      <c r="M8" s="88"/>
      <c r="N8" s="78"/>
      <c r="O8" s="84"/>
      <c r="P8" s="12"/>
      <c r="Q8" s="85"/>
      <c r="R8" s="85"/>
      <c r="S8" s="85"/>
      <c r="T8" s="84"/>
      <c r="U8" s="84"/>
    </row>
    <row r="9" spans="1:21" ht="18.75" x14ac:dyDescent="0.25">
      <c r="A9" s="79"/>
      <c r="B9" s="79"/>
      <c r="C9" s="79"/>
      <c r="D9" s="79"/>
      <c r="E9" s="78"/>
      <c r="F9" s="79"/>
      <c r="G9" s="79"/>
      <c r="H9" s="2" t="s">
        <v>32</v>
      </c>
      <c r="I9" s="2" t="s">
        <v>32</v>
      </c>
      <c r="J9" s="2" t="s">
        <v>32</v>
      </c>
      <c r="K9" s="2" t="s">
        <v>56</v>
      </c>
      <c r="L9" s="88"/>
      <c r="M9" s="88"/>
      <c r="N9" s="79"/>
      <c r="O9" s="3" t="s">
        <v>30</v>
      </c>
      <c r="P9" s="3"/>
      <c r="Q9" s="3" t="s">
        <v>30</v>
      </c>
      <c r="R9" s="3" t="s">
        <v>30</v>
      </c>
      <c r="S9" s="3" t="s">
        <v>30</v>
      </c>
      <c r="T9" s="3" t="s">
        <v>57</v>
      </c>
      <c r="U9" s="3" t="s">
        <v>57</v>
      </c>
    </row>
    <row r="10" spans="1:21" ht="18.75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81">
        <v>15</v>
      </c>
      <c r="P10" s="82"/>
      <c r="Q10" s="82"/>
      <c r="R10" s="82"/>
      <c r="S10" s="83"/>
      <c r="T10" s="2">
        <v>16</v>
      </c>
      <c r="U10" s="2">
        <v>17</v>
      </c>
    </row>
    <row r="11" spans="1:21" ht="23.25" x14ac:dyDescent="0.35">
      <c r="A11" s="53" t="s">
        <v>101</v>
      </c>
      <c r="B11" s="54"/>
      <c r="C11" s="55" t="s">
        <v>77</v>
      </c>
      <c r="D11" s="55" t="s">
        <v>77</v>
      </c>
      <c r="E11" s="55" t="s">
        <v>77</v>
      </c>
      <c r="F11" s="55" t="s">
        <v>77</v>
      </c>
      <c r="G11" s="55" t="s">
        <v>77</v>
      </c>
      <c r="H11" s="56">
        <f>SUM(H12:H16)</f>
        <v>38189.1</v>
      </c>
      <c r="I11" s="56">
        <f>SUM(I12:I16)</f>
        <v>33999.300000000003</v>
      </c>
      <c r="J11" s="56">
        <f>SUM(J12:J16)</f>
        <v>33586.1</v>
      </c>
      <c r="K11" s="57">
        <f>SUM(K12:K16)</f>
        <v>1569</v>
      </c>
      <c r="L11" s="55" t="s">
        <v>77</v>
      </c>
      <c r="M11" s="55" t="s">
        <v>77</v>
      </c>
      <c r="N11" s="58" t="s">
        <v>77</v>
      </c>
      <c r="O11" s="56">
        <v>11570369.789999999</v>
      </c>
      <c r="P11" s="56"/>
      <c r="Q11" s="56">
        <f>SUM(Q12:Q16)</f>
        <v>0</v>
      </c>
      <c r="R11" s="56">
        <f>SUM(R12:R16)</f>
        <v>0</v>
      </c>
      <c r="S11" s="56">
        <v>26597638.940000001</v>
      </c>
      <c r="T11" s="59">
        <f>O11/H11</f>
        <v>302.975712703363</v>
      </c>
      <c r="U11" s="59">
        <f>MAX(U12:U16)</f>
        <v>5973.586655167127</v>
      </c>
    </row>
    <row r="12" spans="1:21" ht="23.25" x14ac:dyDescent="0.35">
      <c r="A12" s="35">
        <v>1</v>
      </c>
      <c r="B12" s="60" t="s">
        <v>90</v>
      </c>
      <c r="C12" s="55">
        <v>1977</v>
      </c>
      <c r="D12" s="55">
        <v>2016</v>
      </c>
      <c r="E12" s="60" t="s">
        <v>88</v>
      </c>
      <c r="F12" s="55">
        <v>14</v>
      </c>
      <c r="G12" s="55" t="s">
        <v>108</v>
      </c>
      <c r="H12" s="59">
        <v>4634.7</v>
      </c>
      <c r="I12" s="59">
        <v>4158.8</v>
      </c>
      <c r="J12" s="59">
        <v>3801.6</v>
      </c>
      <c r="K12" s="57">
        <v>190</v>
      </c>
      <c r="L12" s="55" t="s">
        <v>102</v>
      </c>
      <c r="M12" s="55" t="s">
        <v>87</v>
      </c>
      <c r="N12" s="58" t="s">
        <v>89</v>
      </c>
      <c r="O12" s="59">
        <v>1217400.68</v>
      </c>
      <c r="P12" s="59"/>
      <c r="Q12" s="59">
        <v>0</v>
      </c>
      <c r="R12" s="59">
        <v>0</v>
      </c>
      <c r="S12" s="59">
        <v>1217400.68</v>
      </c>
      <c r="T12" s="59">
        <f t="shared" ref="T12:T32" si="0">O12/H12</f>
        <v>262.67086974345699</v>
      </c>
      <c r="U12" s="59">
        <v>666.84921656202141</v>
      </c>
    </row>
    <row r="13" spans="1:21" ht="23.25" x14ac:dyDescent="0.35">
      <c r="A13" s="35">
        <v>2</v>
      </c>
      <c r="B13" s="60" t="s">
        <v>91</v>
      </c>
      <c r="C13" s="55">
        <v>1982</v>
      </c>
      <c r="D13" s="55">
        <v>2016</v>
      </c>
      <c r="E13" s="60" t="s">
        <v>88</v>
      </c>
      <c r="F13" s="55">
        <v>5</v>
      </c>
      <c r="G13" s="55" t="s">
        <v>109</v>
      </c>
      <c r="H13" s="59">
        <v>3913.2</v>
      </c>
      <c r="I13" s="59">
        <v>3443.4</v>
      </c>
      <c r="J13" s="59">
        <v>3443.4</v>
      </c>
      <c r="K13" s="57">
        <v>152</v>
      </c>
      <c r="L13" s="55" t="s">
        <v>102</v>
      </c>
      <c r="M13" s="55" t="s">
        <v>87</v>
      </c>
      <c r="N13" s="58" t="s">
        <v>89</v>
      </c>
      <c r="O13" s="59">
        <v>3757493.57</v>
      </c>
      <c r="P13" s="59"/>
      <c r="Q13" s="59">
        <v>0</v>
      </c>
      <c r="R13" s="59">
        <v>0</v>
      </c>
      <c r="S13" s="59">
        <v>3757493.57</v>
      </c>
      <c r="T13" s="59">
        <f t="shared" si="0"/>
        <v>960.20994837984256</v>
      </c>
      <c r="U13" s="59">
        <v>5973.586655167127</v>
      </c>
    </row>
    <row r="14" spans="1:21" ht="23.25" x14ac:dyDescent="0.35">
      <c r="A14" s="35">
        <v>3</v>
      </c>
      <c r="B14" s="60" t="s">
        <v>92</v>
      </c>
      <c r="C14" s="55">
        <v>1995</v>
      </c>
      <c r="D14" s="55">
        <v>2015</v>
      </c>
      <c r="E14" s="60" t="s">
        <v>88</v>
      </c>
      <c r="F14" s="55">
        <v>9</v>
      </c>
      <c r="G14" s="55" t="s">
        <v>109</v>
      </c>
      <c r="H14" s="59">
        <v>12180.7</v>
      </c>
      <c r="I14" s="59">
        <v>10849.3</v>
      </c>
      <c r="J14" s="59">
        <v>10849.3</v>
      </c>
      <c r="K14" s="57">
        <v>500</v>
      </c>
      <c r="L14" s="55" t="s">
        <v>102</v>
      </c>
      <c r="M14" s="55" t="s">
        <v>87</v>
      </c>
      <c r="N14" s="58" t="s">
        <v>89</v>
      </c>
      <c r="O14" s="59">
        <v>174120.8</v>
      </c>
      <c r="P14" s="59"/>
      <c r="Q14" s="59">
        <v>0</v>
      </c>
      <c r="R14" s="59">
        <v>0</v>
      </c>
      <c r="S14" s="59">
        <v>174120.8</v>
      </c>
      <c r="T14" s="59">
        <f t="shared" si="0"/>
        <v>14.294810643066489</v>
      </c>
      <c r="U14" s="59">
        <v>14.294810643066489</v>
      </c>
    </row>
    <row r="15" spans="1:21" ht="23.25" x14ac:dyDescent="0.35">
      <c r="A15" s="35">
        <v>4</v>
      </c>
      <c r="B15" s="60" t="s">
        <v>95</v>
      </c>
      <c r="C15" s="55">
        <v>1981</v>
      </c>
      <c r="D15" s="55">
        <v>2015</v>
      </c>
      <c r="E15" s="60" t="s">
        <v>86</v>
      </c>
      <c r="F15" s="55">
        <v>9</v>
      </c>
      <c r="G15" s="55" t="s">
        <v>110</v>
      </c>
      <c r="H15" s="59">
        <v>8863.2999999999993</v>
      </c>
      <c r="I15" s="59">
        <v>7831.5</v>
      </c>
      <c r="J15" s="59">
        <v>7831.5</v>
      </c>
      <c r="K15" s="57">
        <v>357</v>
      </c>
      <c r="L15" s="55" t="s">
        <v>102</v>
      </c>
      <c r="M15" s="55" t="s">
        <v>87</v>
      </c>
      <c r="N15" s="58" t="s">
        <v>89</v>
      </c>
      <c r="O15" s="59">
        <v>6300657.04</v>
      </c>
      <c r="P15" s="59"/>
      <c r="Q15" s="59">
        <v>0</v>
      </c>
      <c r="R15" s="59">
        <v>0</v>
      </c>
      <c r="S15" s="59">
        <v>6300657.04</v>
      </c>
      <c r="T15" s="59">
        <f t="shared" si="0"/>
        <v>710.87033497681455</v>
      </c>
      <c r="U15" s="59">
        <v>1109.2031184773166</v>
      </c>
    </row>
    <row r="16" spans="1:21" ht="23.25" x14ac:dyDescent="0.35">
      <c r="A16" s="35">
        <v>5</v>
      </c>
      <c r="B16" s="60" t="s">
        <v>82</v>
      </c>
      <c r="C16" s="55">
        <v>1982</v>
      </c>
      <c r="D16" s="55">
        <v>2015</v>
      </c>
      <c r="E16" s="60" t="s">
        <v>103</v>
      </c>
      <c r="F16" s="55">
        <v>9</v>
      </c>
      <c r="G16" s="55" t="s">
        <v>110</v>
      </c>
      <c r="H16" s="59">
        <v>8597.2000000000007</v>
      </c>
      <c r="I16" s="59">
        <v>7716.3</v>
      </c>
      <c r="J16" s="59">
        <v>7660.3</v>
      </c>
      <c r="K16" s="57">
        <v>370</v>
      </c>
      <c r="L16" s="55" t="s">
        <v>102</v>
      </c>
      <c r="M16" s="55" t="s">
        <v>87</v>
      </c>
      <c r="N16" s="58" t="s">
        <v>89</v>
      </c>
      <c r="O16" s="59">
        <v>120697.7</v>
      </c>
      <c r="P16" s="59"/>
      <c r="Q16" s="59">
        <v>0</v>
      </c>
      <c r="R16" s="59">
        <v>0</v>
      </c>
      <c r="S16" s="59">
        <v>120697.7</v>
      </c>
      <c r="T16" s="59">
        <f t="shared" si="0"/>
        <v>14.039187177220489</v>
      </c>
      <c r="U16" s="59">
        <v>14.039187177220489</v>
      </c>
    </row>
    <row r="17" spans="1:21" ht="23.25" x14ac:dyDescent="0.35">
      <c r="A17" s="53" t="s">
        <v>99</v>
      </c>
      <c r="B17" s="54"/>
      <c r="C17" s="55" t="s">
        <v>77</v>
      </c>
      <c r="D17" s="55" t="s">
        <v>77</v>
      </c>
      <c r="E17" s="55" t="s">
        <v>77</v>
      </c>
      <c r="F17" s="55" t="s">
        <v>77</v>
      </c>
      <c r="G17" s="55" t="s">
        <v>77</v>
      </c>
      <c r="H17" s="56">
        <f>SUM(H18:H32)</f>
        <v>117812.8</v>
      </c>
      <c r="I17" s="56">
        <f>SUM(I18:I32)</f>
        <v>102291.8</v>
      </c>
      <c r="J17" s="56">
        <f>SUM(J18:J32)</f>
        <v>96586</v>
      </c>
      <c r="K17" s="57">
        <f>SUM(K18:K32)</f>
        <v>2907</v>
      </c>
      <c r="L17" s="55" t="s">
        <v>77</v>
      </c>
      <c r="M17" s="55" t="s">
        <v>77</v>
      </c>
      <c r="N17" s="58" t="s">
        <v>77</v>
      </c>
      <c r="O17" s="56">
        <v>102296821.16</v>
      </c>
      <c r="P17" s="56">
        <f>SUM(P18:P32)</f>
        <v>0</v>
      </c>
      <c r="Q17" s="56">
        <f>SUM(Q18:Q32)</f>
        <v>26434432</v>
      </c>
      <c r="R17" s="56">
        <f>SUM(R18:R32)</f>
        <v>0</v>
      </c>
      <c r="S17" s="56">
        <f>SUM(S18:S32)</f>
        <v>75862389.159999996</v>
      </c>
      <c r="T17" s="59">
        <f t="shared" si="0"/>
        <v>868.2997192155691</v>
      </c>
      <c r="U17" s="59">
        <f>MAX(U18:U32)</f>
        <v>5886.86</v>
      </c>
    </row>
    <row r="18" spans="1:21" ht="23.25" x14ac:dyDescent="0.25">
      <c r="A18" s="61">
        <v>1</v>
      </c>
      <c r="B18" s="60" t="s">
        <v>82</v>
      </c>
      <c r="C18" s="55">
        <v>1982</v>
      </c>
      <c r="D18" s="55">
        <v>2015</v>
      </c>
      <c r="E18" s="55" t="s">
        <v>103</v>
      </c>
      <c r="F18" s="55">
        <v>9</v>
      </c>
      <c r="G18" s="55" t="s">
        <v>110</v>
      </c>
      <c r="H18" s="56">
        <v>8597.2000000000007</v>
      </c>
      <c r="I18" s="56">
        <v>7716.3</v>
      </c>
      <c r="J18" s="56">
        <v>7660.3</v>
      </c>
      <c r="K18" s="62">
        <v>370</v>
      </c>
      <c r="L18" s="55" t="s">
        <v>102</v>
      </c>
      <c r="M18" s="55" t="s">
        <v>87</v>
      </c>
      <c r="N18" s="58" t="s">
        <v>89</v>
      </c>
      <c r="O18" s="59">
        <v>6784672.5999999996</v>
      </c>
      <c r="P18" s="59">
        <v>0</v>
      </c>
      <c r="Q18" s="59">
        <v>4146432</v>
      </c>
      <c r="R18" s="59">
        <v>0</v>
      </c>
      <c r="S18" s="59">
        <f t="shared" ref="S18:S32" si="1">O18-Q18-R18</f>
        <v>2638240.5999999996</v>
      </c>
      <c r="T18" s="59">
        <f t="shared" si="0"/>
        <v>789.17235844228344</v>
      </c>
      <c r="U18" s="59">
        <v>1143.5351044526124</v>
      </c>
    </row>
    <row r="19" spans="1:21" ht="23.25" x14ac:dyDescent="0.25">
      <c r="A19" s="61">
        <v>2</v>
      </c>
      <c r="B19" s="60" t="s">
        <v>96</v>
      </c>
      <c r="C19" s="55">
        <v>1981</v>
      </c>
      <c r="D19" s="55">
        <v>2015</v>
      </c>
      <c r="E19" s="55" t="s">
        <v>103</v>
      </c>
      <c r="F19" s="55">
        <v>5</v>
      </c>
      <c r="G19" s="55" t="s">
        <v>109</v>
      </c>
      <c r="H19" s="56">
        <v>3965.2</v>
      </c>
      <c r="I19" s="56">
        <v>3485.8</v>
      </c>
      <c r="J19" s="56">
        <v>3424</v>
      </c>
      <c r="K19" s="62">
        <v>178</v>
      </c>
      <c r="L19" s="55" t="s">
        <v>102</v>
      </c>
      <c r="M19" s="55" t="s">
        <v>87</v>
      </c>
      <c r="N19" s="58" t="s">
        <v>105</v>
      </c>
      <c r="O19" s="59">
        <v>209745.8</v>
      </c>
      <c r="P19" s="59">
        <v>0</v>
      </c>
      <c r="Q19" s="59">
        <v>0</v>
      </c>
      <c r="R19" s="59">
        <v>0</v>
      </c>
      <c r="S19" s="59">
        <f t="shared" si="1"/>
        <v>209745.8</v>
      </c>
      <c r="T19" s="59">
        <f t="shared" si="0"/>
        <v>52.896650862503783</v>
      </c>
      <c r="U19" s="63">
        <v>52.896650862503783</v>
      </c>
    </row>
    <row r="20" spans="1:21" ht="23.25" x14ac:dyDescent="0.25">
      <c r="A20" s="61">
        <v>3</v>
      </c>
      <c r="B20" s="60" t="s">
        <v>97</v>
      </c>
      <c r="C20" s="55">
        <v>1973</v>
      </c>
      <c r="D20" s="55">
        <v>2017</v>
      </c>
      <c r="E20" s="55" t="s">
        <v>103</v>
      </c>
      <c r="F20" s="55">
        <v>5</v>
      </c>
      <c r="G20" s="55" t="s">
        <v>109</v>
      </c>
      <c r="H20" s="56">
        <v>3822.6</v>
      </c>
      <c r="I20" s="56">
        <v>3360.4</v>
      </c>
      <c r="J20" s="56">
        <v>3360.4</v>
      </c>
      <c r="K20" s="62">
        <v>155</v>
      </c>
      <c r="L20" s="55" t="s">
        <v>102</v>
      </c>
      <c r="M20" s="55" t="s">
        <v>87</v>
      </c>
      <c r="N20" s="58" t="s">
        <v>105</v>
      </c>
      <c r="O20" s="59">
        <v>100016.58</v>
      </c>
      <c r="P20" s="59">
        <v>0</v>
      </c>
      <c r="Q20" s="59">
        <v>0</v>
      </c>
      <c r="R20" s="59">
        <v>0</v>
      </c>
      <c r="S20" s="59">
        <f t="shared" si="1"/>
        <v>100016.58</v>
      </c>
      <c r="T20" s="59">
        <f t="shared" si="0"/>
        <v>26.164542458012871</v>
      </c>
      <c r="U20" s="63">
        <v>26.164542458012871</v>
      </c>
    </row>
    <row r="21" spans="1:21" ht="23.25" x14ac:dyDescent="0.25">
      <c r="A21" s="61">
        <v>4</v>
      </c>
      <c r="B21" s="60" t="s">
        <v>93</v>
      </c>
      <c r="C21" s="55">
        <v>1979</v>
      </c>
      <c r="D21" s="55">
        <v>2016</v>
      </c>
      <c r="E21" s="55" t="s">
        <v>103</v>
      </c>
      <c r="F21" s="55">
        <v>9</v>
      </c>
      <c r="G21" s="55" t="s">
        <v>110</v>
      </c>
      <c r="H21" s="59">
        <v>7590.3</v>
      </c>
      <c r="I21" s="59">
        <v>7004.9</v>
      </c>
      <c r="J21" s="59">
        <v>6957</v>
      </c>
      <c r="K21" s="62">
        <v>363</v>
      </c>
      <c r="L21" s="55" t="s">
        <v>102</v>
      </c>
      <c r="M21" s="55" t="s">
        <v>87</v>
      </c>
      <c r="N21" s="58" t="s">
        <v>89</v>
      </c>
      <c r="O21" s="59">
        <v>11924723.139999999</v>
      </c>
      <c r="P21" s="59">
        <v>0</v>
      </c>
      <c r="Q21" s="59">
        <v>0</v>
      </c>
      <c r="R21" s="59">
        <v>0</v>
      </c>
      <c r="S21" s="59">
        <f t="shared" si="1"/>
        <v>11924723.139999999</v>
      </c>
      <c r="T21" s="59">
        <f t="shared" si="0"/>
        <v>1571.047671370038</v>
      </c>
      <c r="U21" s="59">
        <v>5886.86</v>
      </c>
    </row>
    <row r="22" spans="1:21" ht="23.25" x14ac:dyDescent="0.25">
      <c r="A22" s="61">
        <v>5</v>
      </c>
      <c r="B22" s="60" t="s">
        <v>94</v>
      </c>
      <c r="C22" s="55">
        <v>1985</v>
      </c>
      <c r="D22" s="55">
        <v>2018</v>
      </c>
      <c r="E22" s="55" t="s">
        <v>86</v>
      </c>
      <c r="F22" s="55">
        <v>9</v>
      </c>
      <c r="G22" s="55" t="s">
        <v>108</v>
      </c>
      <c r="H22" s="59">
        <v>5367.9</v>
      </c>
      <c r="I22" s="59">
        <v>4145.6000000000004</v>
      </c>
      <c r="J22" s="59">
        <v>3643.5</v>
      </c>
      <c r="K22" s="62">
        <v>300</v>
      </c>
      <c r="L22" s="55" t="s">
        <v>102</v>
      </c>
      <c r="M22" s="55" t="s">
        <v>87</v>
      </c>
      <c r="N22" s="58" t="s">
        <v>104</v>
      </c>
      <c r="O22" s="59">
        <v>3601876.7</v>
      </c>
      <c r="P22" s="59">
        <v>0</v>
      </c>
      <c r="Q22" s="59">
        <v>0</v>
      </c>
      <c r="R22" s="59">
        <v>0</v>
      </c>
      <c r="S22" s="59">
        <f t="shared" si="1"/>
        <v>3601876.7</v>
      </c>
      <c r="T22" s="59">
        <f t="shared" si="0"/>
        <v>671.00294342294012</v>
      </c>
      <c r="U22" s="59">
        <v>915.73986102572712</v>
      </c>
    </row>
    <row r="23" spans="1:21" ht="23.25" x14ac:dyDescent="0.25">
      <c r="A23" s="61">
        <v>6</v>
      </c>
      <c r="B23" s="60" t="s">
        <v>107</v>
      </c>
      <c r="C23" s="55">
        <v>1975</v>
      </c>
      <c r="D23" s="55"/>
      <c r="E23" s="55" t="s">
        <v>103</v>
      </c>
      <c r="F23" s="55" t="s">
        <v>109</v>
      </c>
      <c r="G23" s="55" t="s">
        <v>109</v>
      </c>
      <c r="H23" s="59">
        <v>5911.9</v>
      </c>
      <c r="I23" s="59">
        <v>3394.8</v>
      </c>
      <c r="J23" s="59">
        <v>3394.8</v>
      </c>
      <c r="K23" s="62">
        <v>170</v>
      </c>
      <c r="L23" s="55" t="s">
        <v>102</v>
      </c>
      <c r="M23" s="55" t="s">
        <v>87</v>
      </c>
      <c r="N23" s="58" t="s">
        <v>89</v>
      </c>
      <c r="O23" s="59">
        <v>199983.54</v>
      </c>
      <c r="P23" s="59">
        <v>0</v>
      </c>
      <c r="Q23" s="59">
        <v>0</v>
      </c>
      <c r="R23" s="59">
        <v>0</v>
      </c>
      <c r="S23" s="59">
        <f t="shared" si="1"/>
        <v>199983.54</v>
      </c>
      <c r="T23" s="59">
        <f t="shared" si="0"/>
        <v>33.827287335712718</v>
      </c>
      <c r="U23" s="63">
        <v>33.827287335712718</v>
      </c>
    </row>
    <row r="24" spans="1:21" ht="23.25" x14ac:dyDescent="0.25">
      <c r="A24" s="61">
        <v>7</v>
      </c>
      <c r="B24" s="60" t="s">
        <v>81</v>
      </c>
      <c r="C24" s="55">
        <v>1981</v>
      </c>
      <c r="D24" s="55"/>
      <c r="E24" s="55" t="s">
        <v>103</v>
      </c>
      <c r="F24" s="55">
        <v>9</v>
      </c>
      <c r="G24" s="55" t="s">
        <v>110</v>
      </c>
      <c r="H24" s="56">
        <v>8719.1</v>
      </c>
      <c r="I24" s="56">
        <v>7825</v>
      </c>
      <c r="J24" s="56">
        <v>7825</v>
      </c>
      <c r="K24" s="62">
        <v>380</v>
      </c>
      <c r="L24" s="55" t="s">
        <v>102</v>
      </c>
      <c r="M24" s="55" t="s">
        <v>87</v>
      </c>
      <c r="N24" s="58" t="s">
        <v>89</v>
      </c>
      <c r="O24" s="59">
        <v>8888556.3200000022</v>
      </c>
      <c r="P24" s="59">
        <v>0</v>
      </c>
      <c r="Q24" s="59">
        <v>0</v>
      </c>
      <c r="R24" s="59">
        <v>0</v>
      </c>
      <c r="S24" s="59">
        <f t="shared" si="1"/>
        <v>8888556.3200000022</v>
      </c>
      <c r="T24" s="59">
        <f t="shared" si="0"/>
        <v>1019.4350701333856</v>
      </c>
      <c r="U24" s="59">
        <v>1127.547567982934</v>
      </c>
    </row>
    <row r="25" spans="1:21" ht="23.25" x14ac:dyDescent="0.25">
      <c r="A25" s="61">
        <v>8</v>
      </c>
      <c r="B25" s="60" t="s">
        <v>83</v>
      </c>
      <c r="C25" s="55">
        <v>1983</v>
      </c>
      <c r="D25" s="55"/>
      <c r="E25" s="55" t="s">
        <v>103</v>
      </c>
      <c r="F25" s="55">
        <v>9</v>
      </c>
      <c r="G25" s="55" t="s">
        <v>110</v>
      </c>
      <c r="H25" s="56">
        <v>8604</v>
      </c>
      <c r="I25" s="56">
        <v>7732.2</v>
      </c>
      <c r="J25" s="56">
        <v>7732.2</v>
      </c>
      <c r="K25" s="62">
        <v>380</v>
      </c>
      <c r="L25" s="55" t="s">
        <v>102</v>
      </c>
      <c r="M25" s="55" t="s">
        <v>87</v>
      </c>
      <c r="N25" s="58" t="s">
        <v>89</v>
      </c>
      <c r="O25" s="59">
        <v>8888530.1400000006</v>
      </c>
      <c r="P25" s="59">
        <v>0</v>
      </c>
      <c r="Q25" s="59">
        <v>0</v>
      </c>
      <c r="R25" s="59">
        <v>0</v>
      </c>
      <c r="S25" s="59">
        <f t="shared" si="1"/>
        <v>8888530.1400000006</v>
      </c>
      <c r="T25" s="59">
        <f t="shared" si="0"/>
        <v>1033.0695188284519</v>
      </c>
      <c r="U25" s="59">
        <v>1142.6313342631333</v>
      </c>
    </row>
    <row r="26" spans="1:21" ht="23.25" x14ac:dyDescent="0.25">
      <c r="A26" s="61">
        <v>9</v>
      </c>
      <c r="B26" s="60" t="s">
        <v>112</v>
      </c>
      <c r="C26" s="55">
        <v>1984</v>
      </c>
      <c r="D26" s="55"/>
      <c r="E26" s="55" t="s">
        <v>103</v>
      </c>
      <c r="F26" s="55">
        <v>9</v>
      </c>
      <c r="G26" s="55" t="s">
        <v>114</v>
      </c>
      <c r="H26" s="56">
        <v>9052.5</v>
      </c>
      <c r="I26" s="56">
        <v>5819.6</v>
      </c>
      <c r="J26" s="56">
        <v>5819.6</v>
      </c>
      <c r="K26" s="62">
        <v>262</v>
      </c>
      <c r="L26" s="55" t="s">
        <v>102</v>
      </c>
      <c r="M26" s="55" t="s">
        <v>87</v>
      </c>
      <c r="N26" s="58" t="s">
        <v>89</v>
      </c>
      <c r="O26" s="59">
        <v>6689445.79</v>
      </c>
      <c r="P26" s="59">
        <v>0</v>
      </c>
      <c r="Q26" s="59">
        <v>0</v>
      </c>
      <c r="R26" s="59">
        <v>0</v>
      </c>
      <c r="S26" s="59">
        <f t="shared" si="1"/>
        <v>6689445.79</v>
      </c>
      <c r="T26" s="59">
        <f t="shared" si="0"/>
        <v>738.96114774924058</v>
      </c>
      <c r="U26" s="59">
        <v>814.51532725766367</v>
      </c>
    </row>
    <row r="27" spans="1:21" ht="23.25" x14ac:dyDescent="0.25">
      <c r="A27" s="61">
        <v>10</v>
      </c>
      <c r="B27" s="60" t="s">
        <v>113</v>
      </c>
      <c r="C27" s="55">
        <v>1986</v>
      </c>
      <c r="D27" s="55"/>
      <c r="E27" s="55" t="s">
        <v>103</v>
      </c>
      <c r="F27" s="55">
        <v>9</v>
      </c>
      <c r="G27" s="55" t="s">
        <v>110</v>
      </c>
      <c r="H27" s="56">
        <v>8634</v>
      </c>
      <c r="I27" s="56">
        <v>7746.5</v>
      </c>
      <c r="J27" s="56">
        <v>7730.1</v>
      </c>
      <c r="K27" s="62">
        <v>349</v>
      </c>
      <c r="L27" s="55" t="s">
        <v>102</v>
      </c>
      <c r="M27" s="55" t="s">
        <v>87</v>
      </c>
      <c r="N27" s="58" t="s">
        <v>89</v>
      </c>
      <c r="O27" s="59">
        <v>8888678.4400000013</v>
      </c>
      <c r="P27" s="59">
        <v>0</v>
      </c>
      <c r="Q27" s="59">
        <v>0</v>
      </c>
      <c r="R27" s="59">
        <v>0</v>
      </c>
      <c r="S27" s="59">
        <f t="shared" si="1"/>
        <v>8888678.4400000013</v>
      </c>
      <c r="T27" s="59">
        <f t="shared" si="0"/>
        <v>1029.4971554320132</v>
      </c>
      <c r="U27" s="59">
        <v>1138.6611072504054</v>
      </c>
    </row>
    <row r="28" spans="1:21" ht="23.25" x14ac:dyDescent="0.25">
      <c r="A28" s="61">
        <v>11</v>
      </c>
      <c r="B28" s="60" t="s">
        <v>115</v>
      </c>
      <c r="C28" s="55">
        <v>1983</v>
      </c>
      <c r="D28" s="55"/>
      <c r="E28" s="55" t="s">
        <v>103</v>
      </c>
      <c r="F28" s="55" t="s">
        <v>120</v>
      </c>
      <c r="G28" s="55">
        <v>3</v>
      </c>
      <c r="H28" s="56">
        <v>9222.1</v>
      </c>
      <c r="I28" s="56">
        <v>9222.1</v>
      </c>
      <c r="J28" s="56">
        <v>8177.3</v>
      </c>
      <c r="K28" s="62" t="s">
        <v>121</v>
      </c>
      <c r="L28" s="55" t="s">
        <v>102</v>
      </c>
      <c r="M28" s="55" t="s">
        <v>87</v>
      </c>
      <c r="N28" s="58" t="s">
        <v>89</v>
      </c>
      <c r="O28" s="59">
        <v>15793403.27</v>
      </c>
      <c r="P28" s="59">
        <v>0</v>
      </c>
      <c r="Q28" s="59">
        <v>7800000</v>
      </c>
      <c r="R28" s="59">
        <v>0</v>
      </c>
      <c r="S28" s="59">
        <f t="shared" si="1"/>
        <v>7993403.2699999996</v>
      </c>
      <c r="T28" s="59">
        <f t="shared" si="0"/>
        <v>1712.5604005595253</v>
      </c>
      <c r="U28" s="59">
        <v>1853.8862081304692</v>
      </c>
    </row>
    <row r="29" spans="1:21" ht="23.25" x14ac:dyDescent="0.25">
      <c r="A29" s="61">
        <v>12</v>
      </c>
      <c r="B29" s="60" t="s">
        <v>116</v>
      </c>
      <c r="C29" s="55">
        <v>1996</v>
      </c>
      <c r="D29" s="55" t="s">
        <v>122</v>
      </c>
      <c r="E29" s="55" t="s">
        <v>103</v>
      </c>
      <c r="F29" s="55" t="s">
        <v>123</v>
      </c>
      <c r="G29" s="55">
        <v>3</v>
      </c>
      <c r="H29" s="56">
        <v>10830</v>
      </c>
      <c r="I29" s="56">
        <v>7342.6</v>
      </c>
      <c r="J29" s="56">
        <v>6528.8</v>
      </c>
      <c r="K29" s="62" t="s">
        <v>124</v>
      </c>
      <c r="L29" s="55" t="s">
        <v>102</v>
      </c>
      <c r="M29" s="55" t="s">
        <v>87</v>
      </c>
      <c r="N29" s="58" t="s">
        <v>89</v>
      </c>
      <c r="O29" s="59">
        <v>2331279.67</v>
      </c>
      <c r="P29" s="59">
        <v>0</v>
      </c>
      <c r="Q29" s="59">
        <v>1062400</v>
      </c>
      <c r="R29" s="59">
        <v>0</v>
      </c>
      <c r="S29" s="59">
        <f t="shared" si="1"/>
        <v>1268879.67</v>
      </c>
      <c r="T29" s="59">
        <f t="shared" si="0"/>
        <v>215.26128070175437</v>
      </c>
      <c r="U29" s="59">
        <v>226.94367497691599</v>
      </c>
    </row>
    <row r="30" spans="1:21" ht="23.25" x14ac:dyDescent="0.25">
      <c r="A30" s="61">
        <v>13</v>
      </c>
      <c r="B30" s="60" t="s">
        <v>117</v>
      </c>
      <c r="C30" s="55">
        <v>1995</v>
      </c>
      <c r="D30" s="55" t="s">
        <v>122</v>
      </c>
      <c r="E30" s="55" t="s">
        <v>103</v>
      </c>
      <c r="F30" s="55" t="s">
        <v>123</v>
      </c>
      <c r="G30" s="55">
        <v>5</v>
      </c>
      <c r="H30" s="56">
        <v>12058.8</v>
      </c>
      <c r="I30" s="56">
        <v>12058.800000000001</v>
      </c>
      <c r="J30" s="56">
        <v>10739.7</v>
      </c>
      <c r="K30" s="62" t="s">
        <v>125</v>
      </c>
      <c r="L30" s="55" t="s">
        <v>102</v>
      </c>
      <c r="M30" s="55" t="s">
        <v>87</v>
      </c>
      <c r="N30" s="58" t="s">
        <v>89</v>
      </c>
      <c r="O30" s="59">
        <v>11664872.390000001</v>
      </c>
      <c r="P30" s="59">
        <v>0</v>
      </c>
      <c r="Q30" s="59">
        <v>5608000</v>
      </c>
      <c r="R30" s="59">
        <v>0</v>
      </c>
      <c r="S30" s="59">
        <f t="shared" si="1"/>
        <v>6056872.3900000006</v>
      </c>
      <c r="T30" s="59">
        <f t="shared" si="0"/>
        <v>967.33276860052422</v>
      </c>
      <c r="U30" s="59">
        <v>1019.0897933459383</v>
      </c>
    </row>
    <row r="31" spans="1:21" ht="23.25" x14ac:dyDescent="0.25">
      <c r="A31" s="61">
        <v>14</v>
      </c>
      <c r="B31" s="60" t="s">
        <v>118</v>
      </c>
      <c r="C31" s="55">
        <v>1987</v>
      </c>
      <c r="D31" s="55"/>
      <c r="E31" s="55" t="s">
        <v>103</v>
      </c>
      <c r="F31" s="55" t="s">
        <v>123</v>
      </c>
      <c r="G31" s="55">
        <v>4</v>
      </c>
      <c r="H31" s="56">
        <v>8661.7999999999993</v>
      </c>
      <c r="I31" s="56">
        <v>8661.7999999999993</v>
      </c>
      <c r="J31" s="56">
        <v>7775</v>
      </c>
      <c r="K31" s="62" t="s">
        <v>126</v>
      </c>
      <c r="L31" s="55" t="s">
        <v>102</v>
      </c>
      <c r="M31" s="55" t="s">
        <v>87</v>
      </c>
      <c r="N31" s="58" t="s">
        <v>89</v>
      </c>
      <c r="O31" s="59">
        <v>9331381.5299999993</v>
      </c>
      <c r="P31" s="59">
        <v>0</v>
      </c>
      <c r="Q31" s="59">
        <v>4438400</v>
      </c>
      <c r="R31" s="59">
        <v>0</v>
      </c>
      <c r="S31" s="59">
        <f t="shared" si="1"/>
        <v>4892981.5299999993</v>
      </c>
      <c r="T31" s="59">
        <f t="shared" si="0"/>
        <v>1077.302815811956</v>
      </c>
      <c r="U31" s="59">
        <v>1135.0065806183472</v>
      </c>
    </row>
    <row r="32" spans="1:21" ht="23.25" x14ac:dyDescent="0.25">
      <c r="A32" s="61">
        <v>15</v>
      </c>
      <c r="B32" s="60" t="s">
        <v>119</v>
      </c>
      <c r="C32" s="55">
        <v>1993</v>
      </c>
      <c r="D32" s="55"/>
      <c r="E32" s="55" t="s">
        <v>103</v>
      </c>
      <c r="F32" s="55" t="s">
        <v>123</v>
      </c>
      <c r="G32" s="55">
        <v>3</v>
      </c>
      <c r="H32" s="56">
        <v>6775.4000000000005</v>
      </c>
      <c r="I32" s="56">
        <v>6775.4000000000005</v>
      </c>
      <c r="J32" s="56">
        <v>5818.3</v>
      </c>
      <c r="K32" s="62" t="s">
        <v>127</v>
      </c>
      <c r="L32" s="55" t="s">
        <v>102</v>
      </c>
      <c r="M32" s="55" t="s">
        <v>87</v>
      </c>
      <c r="N32" s="58" t="s">
        <v>89</v>
      </c>
      <c r="O32" s="59">
        <v>6999655.25</v>
      </c>
      <c r="P32" s="59">
        <v>0</v>
      </c>
      <c r="Q32" s="59">
        <v>3379200</v>
      </c>
      <c r="R32" s="59">
        <v>0</v>
      </c>
      <c r="S32" s="59">
        <f t="shared" si="1"/>
        <v>3620455.25</v>
      </c>
      <c r="T32" s="59">
        <f t="shared" si="0"/>
        <v>1033.0984517519259</v>
      </c>
      <c r="U32" s="59">
        <v>1088.2604717064673</v>
      </c>
    </row>
    <row r="33" spans="1:21" ht="23.25" x14ac:dyDescent="0.35">
      <c r="A33" s="53" t="s">
        <v>100</v>
      </c>
      <c r="B33" s="54"/>
      <c r="C33" s="55" t="s">
        <v>77</v>
      </c>
      <c r="D33" s="55" t="s">
        <v>77</v>
      </c>
      <c r="E33" s="55" t="s">
        <v>77</v>
      </c>
      <c r="F33" s="55" t="s">
        <v>77</v>
      </c>
      <c r="G33" s="55" t="s">
        <v>77</v>
      </c>
      <c r="H33" s="56">
        <v>86541.39999999998</v>
      </c>
      <c r="I33" s="56">
        <v>76461.499999999985</v>
      </c>
      <c r="J33" s="56">
        <v>74635</v>
      </c>
      <c r="K33" s="57">
        <v>3458</v>
      </c>
      <c r="L33" s="55" t="s">
        <v>77</v>
      </c>
      <c r="M33" s="55" t="s">
        <v>77</v>
      </c>
      <c r="N33" s="58" t="s">
        <v>77</v>
      </c>
      <c r="O33" s="32">
        <v>156774054.77999997</v>
      </c>
      <c r="P33" s="56">
        <v>0</v>
      </c>
      <c r="Q33" s="56">
        <v>0</v>
      </c>
      <c r="R33" s="56">
        <v>0</v>
      </c>
      <c r="S33" s="56">
        <v>156774054.77999997</v>
      </c>
      <c r="T33" s="56">
        <v>1811.549787500549</v>
      </c>
      <c r="U33" s="59">
        <v>7037.1126419335496</v>
      </c>
    </row>
    <row r="34" spans="1:21" ht="23.25" x14ac:dyDescent="0.35">
      <c r="A34" s="35">
        <v>1</v>
      </c>
      <c r="B34" s="53" t="s">
        <v>98</v>
      </c>
      <c r="C34" s="55">
        <v>1999</v>
      </c>
      <c r="D34" s="55">
        <v>2016</v>
      </c>
      <c r="E34" s="55" t="s">
        <v>88</v>
      </c>
      <c r="F34" s="55">
        <v>9</v>
      </c>
      <c r="G34" s="55" t="s">
        <v>110</v>
      </c>
      <c r="H34" s="56">
        <v>9730.2999999999993</v>
      </c>
      <c r="I34" s="56">
        <v>8665.1</v>
      </c>
      <c r="J34" s="56">
        <v>8342.7000000000007</v>
      </c>
      <c r="K34" s="57">
        <v>382</v>
      </c>
      <c r="L34" s="55" t="s">
        <v>102</v>
      </c>
      <c r="M34" s="55" t="s">
        <v>87</v>
      </c>
      <c r="N34" s="58" t="s">
        <v>89</v>
      </c>
      <c r="O34" s="32">
        <v>12487846.700000001</v>
      </c>
      <c r="P34" s="56">
        <v>0</v>
      </c>
      <c r="Q34" s="56">
        <v>0</v>
      </c>
      <c r="R34" s="56">
        <v>0</v>
      </c>
      <c r="S34" s="56">
        <v>12487846.700000001</v>
      </c>
      <c r="T34" s="56">
        <v>1283.3979116779547</v>
      </c>
      <c r="U34" s="59">
        <v>1334.6753625273629</v>
      </c>
    </row>
    <row r="35" spans="1:21" ht="23.25" x14ac:dyDescent="0.35">
      <c r="A35" s="35">
        <v>2</v>
      </c>
      <c r="B35" s="53" t="s">
        <v>97</v>
      </c>
      <c r="C35" s="55">
        <v>1973</v>
      </c>
      <c r="D35" s="55">
        <v>2017</v>
      </c>
      <c r="E35" s="55" t="s">
        <v>103</v>
      </c>
      <c r="F35" s="55">
        <v>5</v>
      </c>
      <c r="G35" s="55" t="s">
        <v>109</v>
      </c>
      <c r="H35" s="56">
        <v>3822.6</v>
      </c>
      <c r="I35" s="56">
        <v>3360.4</v>
      </c>
      <c r="J35" s="56">
        <v>3360.4</v>
      </c>
      <c r="K35" s="57">
        <v>155</v>
      </c>
      <c r="L35" s="55" t="s">
        <v>102</v>
      </c>
      <c r="M35" s="55" t="s">
        <v>87</v>
      </c>
      <c r="N35" s="58" t="s">
        <v>105</v>
      </c>
      <c r="O35" s="32">
        <v>6393602.3000000007</v>
      </c>
      <c r="P35" s="56">
        <v>0</v>
      </c>
      <c r="Q35" s="56">
        <v>0</v>
      </c>
      <c r="R35" s="56">
        <v>0</v>
      </c>
      <c r="S35" s="56">
        <v>6393602.3000000007</v>
      </c>
      <c r="T35" s="56">
        <v>1672.5794747030818</v>
      </c>
      <c r="U35" s="59">
        <v>6392.6566159158692</v>
      </c>
    </row>
    <row r="36" spans="1:21" ht="23.25" x14ac:dyDescent="0.35">
      <c r="A36" s="35">
        <v>3</v>
      </c>
      <c r="B36" s="53" t="s">
        <v>111</v>
      </c>
      <c r="C36" s="55">
        <v>2004</v>
      </c>
      <c r="D36" s="55"/>
      <c r="E36" s="55" t="s">
        <v>103</v>
      </c>
      <c r="F36" s="55" t="s">
        <v>109</v>
      </c>
      <c r="G36" s="55" t="s">
        <v>109</v>
      </c>
      <c r="H36" s="56">
        <v>6988.9</v>
      </c>
      <c r="I36" s="56">
        <v>6308.3</v>
      </c>
      <c r="J36" s="56">
        <v>6308.3</v>
      </c>
      <c r="K36" s="57">
        <v>305</v>
      </c>
      <c r="L36" s="55" t="s">
        <v>102</v>
      </c>
      <c r="M36" s="55" t="s">
        <v>87</v>
      </c>
      <c r="N36" s="58" t="s">
        <v>89</v>
      </c>
      <c r="O36" s="32">
        <v>17444819.759999998</v>
      </c>
      <c r="P36" s="56">
        <v>0</v>
      </c>
      <c r="Q36" s="56">
        <v>0</v>
      </c>
      <c r="R36" s="56">
        <v>0</v>
      </c>
      <c r="S36" s="56">
        <v>17444819.759999998</v>
      </c>
      <c r="T36" s="56">
        <v>2496.0751706277097</v>
      </c>
      <c r="U36" s="59">
        <v>3417.3801313511426</v>
      </c>
    </row>
    <row r="37" spans="1:21" ht="23.25" x14ac:dyDescent="0.35">
      <c r="A37" s="35">
        <v>4</v>
      </c>
      <c r="B37" s="53" t="s">
        <v>92</v>
      </c>
      <c r="C37" s="55">
        <v>1995</v>
      </c>
      <c r="D37" s="55">
        <v>2015</v>
      </c>
      <c r="E37" s="55" t="s">
        <v>88</v>
      </c>
      <c r="F37" s="55">
        <v>9</v>
      </c>
      <c r="G37" s="55" t="s">
        <v>109</v>
      </c>
      <c r="H37" s="56">
        <v>12180.7</v>
      </c>
      <c r="I37" s="56">
        <v>10849.3</v>
      </c>
      <c r="J37" s="56">
        <v>10849.3</v>
      </c>
      <c r="K37" s="57">
        <v>500</v>
      </c>
      <c r="L37" s="55" t="s">
        <v>102</v>
      </c>
      <c r="M37" s="55" t="s">
        <v>87</v>
      </c>
      <c r="N37" s="58" t="s">
        <v>89</v>
      </c>
      <c r="O37" s="32">
        <v>37296067.979999997</v>
      </c>
      <c r="P37" s="56">
        <v>0</v>
      </c>
      <c r="Q37" s="56">
        <v>0</v>
      </c>
      <c r="R37" s="56">
        <v>0</v>
      </c>
      <c r="S37" s="56">
        <v>37296067.979999997</v>
      </c>
      <c r="T37" s="56">
        <v>3061.8985756155225</v>
      </c>
      <c r="U37" s="59">
        <v>7037.1126419335496</v>
      </c>
    </row>
    <row r="38" spans="1:21" ht="23.25" x14ac:dyDescent="0.35">
      <c r="A38" s="35">
        <v>5</v>
      </c>
      <c r="B38" s="53" t="s">
        <v>129</v>
      </c>
      <c r="C38" s="55">
        <v>1998</v>
      </c>
      <c r="D38" s="55">
        <v>2016</v>
      </c>
      <c r="E38" s="55" t="s">
        <v>136</v>
      </c>
      <c r="F38" s="55">
        <v>12</v>
      </c>
      <c r="G38" s="55" t="s">
        <v>108</v>
      </c>
      <c r="H38" s="56">
        <v>4658.1000000000004</v>
      </c>
      <c r="I38" s="56">
        <v>3558.5</v>
      </c>
      <c r="J38" s="56">
        <v>3297</v>
      </c>
      <c r="K38" s="57">
        <v>150</v>
      </c>
      <c r="L38" s="55" t="s">
        <v>102</v>
      </c>
      <c r="M38" s="55" t="s">
        <v>87</v>
      </c>
      <c r="N38" s="58" t="s">
        <v>89</v>
      </c>
      <c r="O38" s="32">
        <v>7084977.7300000004</v>
      </c>
      <c r="P38" s="56">
        <v>0</v>
      </c>
      <c r="Q38" s="56">
        <v>0</v>
      </c>
      <c r="R38" s="56">
        <v>0</v>
      </c>
      <c r="S38" s="56">
        <v>7084977.7300000004</v>
      </c>
      <c r="T38" s="56">
        <v>1521.0016380069126</v>
      </c>
      <c r="U38" s="59">
        <v>1626.4206092612867</v>
      </c>
    </row>
    <row r="39" spans="1:21" ht="23.25" x14ac:dyDescent="0.35">
      <c r="A39" s="35">
        <v>6</v>
      </c>
      <c r="B39" s="53" t="s">
        <v>130</v>
      </c>
      <c r="C39" s="55">
        <v>1993</v>
      </c>
      <c r="D39" s="55">
        <v>2016</v>
      </c>
      <c r="E39" s="55" t="s">
        <v>103</v>
      </c>
      <c r="F39" s="55">
        <v>9</v>
      </c>
      <c r="G39" s="55" t="s">
        <v>114</v>
      </c>
      <c r="H39" s="56">
        <v>7257</v>
      </c>
      <c r="I39" s="56">
        <v>6464</v>
      </c>
      <c r="J39" s="56">
        <v>6343.4</v>
      </c>
      <c r="K39" s="57">
        <v>282</v>
      </c>
      <c r="L39" s="55" t="s">
        <v>102</v>
      </c>
      <c r="M39" s="55" t="s">
        <v>87</v>
      </c>
      <c r="N39" s="58" t="s">
        <v>89</v>
      </c>
      <c r="O39" s="32">
        <v>9118700.5499999989</v>
      </c>
      <c r="P39" s="56">
        <v>0</v>
      </c>
      <c r="Q39" s="56">
        <v>0</v>
      </c>
      <c r="R39" s="56">
        <v>0</v>
      </c>
      <c r="S39" s="56">
        <v>9118700.5499999989</v>
      </c>
      <c r="T39" s="56">
        <v>1256.538590326581</v>
      </c>
      <c r="U39" s="59">
        <v>1342.165324514262</v>
      </c>
    </row>
    <row r="40" spans="1:21" ht="23.25" x14ac:dyDescent="0.35">
      <c r="A40" s="35">
        <v>7</v>
      </c>
      <c r="B40" s="53" t="s">
        <v>116</v>
      </c>
      <c r="C40" s="55">
        <v>1995</v>
      </c>
      <c r="D40" s="55">
        <v>2021</v>
      </c>
      <c r="E40" s="55" t="s">
        <v>103</v>
      </c>
      <c r="F40" s="55">
        <v>9</v>
      </c>
      <c r="G40" s="55" t="s">
        <v>114</v>
      </c>
      <c r="H40" s="56">
        <v>7342.6</v>
      </c>
      <c r="I40" s="56">
        <v>6528.8</v>
      </c>
      <c r="J40" s="56">
        <v>6528.8</v>
      </c>
      <c r="K40" s="57">
        <v>259</v>
      </c>
      <c r="L40" s="55" t="s">
        <v>102</v>
      </c>
      <c r="M40" s="55" t="s">
        <v>87</v>
      </c>
      <c r="N40" s="58" t="s">
        <v>89</v>
      </c>
      <c r="O40" s="32">
        <v>6123136.5699999994</v>
      </c>
      <c r="P40" s="56">
        <v>0</v>
      </c>
      <c r="Q40" s="56">
        <v>0</v>
      </c>
      <c r="R40" s="56">
        <v>0</v>
      </c>
      <c r="S40" s="56">
        <v>6123136.5699999994</v>
      </c>
      <c r="T40" s="56">
        <v>833.91939776101094</v>
      </c>
      <c r="U40" s="59">
        <v>884.3455778607032</v>
      </c>
    </row>
    <row r="41" spans="1:21" ht="23.25" x14ac:dyDescent="0.35">
      <c r="A41" s="35">
        <v>8</v>
      </c>
      <c r="B41" s="53" t="s">
        <v>131</v>
      </c>
      <c r="C41" s="55">
        <v>1985</v>
      </c>
      <c r="D41" s="55">
        <v>2015</v>
      </c>
      <c r="E41" s="55" t="s">
        <v>103</v>
      </c>
      <c r="F41" s="55">
        <v>9</v>
      </c>
      <c r="G41" s="55" t="s">
        <v>114</v>
      </c>
      <c r="H41" s="56">
        <v>6480.5</v>
      </c>
      <c r="I41" s="56">
        <v>5809.7</v>
      </c>
      <c r="J41" s="56">
        <v>5694.4</v>
      </c>
      <c r="K41" s="57">
        <v>279</v>
      </c>
      <c r="L41" s="55" t="s">
        <v>102</v>
      </c>
      <c r="M41" s="55" t="s">
        <v>87</v>
      </c>
      <c r="N41" s="58" t="s">
        <v>89</v>
      </c>
      <c r="O41" s="32">
        <v>9144576.9600000009</v>
      </c>
      <c r="P41" s="56">
        <v>0</v>
      </c>
      <c r="Q41" s="56">
        <v>0</v>
      </c>
      <c r="R41" s="56">
        <v>0</v>
      </c>
      <c r="S41" s="56">
        <v>9144576.9600000009</v>
      </c>
      <c r="T41" s="56">
        <v>1411.0912676491014</v>
      </c>
      <c r="U41" s="59">
        <v>1502.9849178304144</v>
      </c>
    </row>
    <row r="42" spans="1:21" ht="23.25" x14ac:dyDescent="0.35">
      <c r="A42" s="35">
        <v>9</v>
      </c>
      <c r="B42" s="53" t="s">
        <v>132</v>
      </c>
      <c r="C42" s="55">
        <v>1982</v>
      </c>
      <c r="D42" s="55">
        <v>2016</v>
      </c>
      <c r="E42" s="55" t="s">
        <v>103</v>
      </c>
      <c r="F42" s="55">
        <v>12</v>
      </c>
      <c r="G42" s="55" t="s">
        <v>114</v>
      </c>
      <c r="H42" s="56">
        <v>9199.4</v>
      </c>
      <c r="I42" s="56">
        <v>8154.6</v>
      </c>
      <c r="J42" s="56">
        <v>7846.2000000000007</v>
      </c>
      <c r="K42" s="57">
        <v>382</v>
      </c>
      <c r="L42" s="55" t="s">
        <v>102</v>
      </c>
      <c r="M42" s="55" t="s">
        <v>87</v>
      </c>
      <c r="N42" s="58" t="s">
        <v>105</v>
      </c>
      <c r="O42" s="32">
        <v>19780622.879999999</v>
      </c>
      <c r="P42" s="56">
        <v>0</v>
      </c>
      <c r="Q42" s="56">
        <v>0</v>
      </c>
      <c r="R42" s="56">
        <v>0</v>
      </c>
      <c r="S42" s="56">
        <v>19780622.879999999</v>
      </c>
      <c r="T42" s="56">
        <v>2150.2079353001282</v>
      </c>
      <c r="U42" s="59">
        <v>2470.6056394982284</v>
      </c>
    </row>
    <row r="43" spans="1:21" ht="23.25" x14ac:dyDescent="0.35">
      <c r="A43" s="35">
        <v>10</v>
      </c>
      <c r="B43" s="53" t="s">
        <v>133</v>
      </c>
      <c r="C43" s="55">
        <v>1984</v>
      </c>
      <c r="D43" s="55">
        <v>2016</v>
      </c>
      <c r="E43" s="55" t="s">
        <v>103</v>
      </c>
      <c r="F43" s="55">
        <v>12</v>
      </c>
      <c r="G43" s="55" t="s">
        <v>114</v>
      </c>
      <c r="H43" s="56">
        <v>9171.9</v>
      </c>
      <c r="I43" s="56">
        <v>8119.4</v>
      </c>
      <c r="J43" s="56">
        <v>7902.2999999999993</v>
      </c>
      <c r="K43" s="57">
        <v>391</v>
      </c>
      <c r="L43" s="55" t="s">
        <v>102</v>
      </c>
      <c r="M43" s="55" t="s">
        <v>87</v>
      </c>
      <c r="N43" s="58" t="s">
        <v>89</v>
      </c>
      <c r="O43" s="32">
        <v>19786703.68</v>
      </c>
      <c r="P43" s="56">
        <v>0</v>
      </c>
      <c r="Q43" s="56">
        <v>0</v>
      </c>
      <c r="R43" s="56">
        <v>0</v>
      </c>
      <c r="S43" s="56">
        <v>19786703.68</v>
      </c>
      <c r="T43" s="56">
        <v>2157.31785998539</v>
      </c>
      <c r="U43" s="59">
        <v>2478.0132273574723</v>
      </c>
    </row>
    <row r="44" spans="1:21" ht="23.25" x14ac:dyDescent="0.35">
      <c r="A44" s="35">
        <v>11</v>
      </c>
      <c r="B44" s="53" t="s">
        <v>134</v>
      </c>
      <c r="C44" s="55">
        <v>1997</v>
      </c>
      <c r="D44" s="55">
        <v>2020</v>
      </c>
      <c r="E44" s="55" t="s">
        <v>103</v>
      </c>
      <c r="F44" s="55">
        <v>9</v>
      </c>
      <c r="G44" s="55" t="s">
        <v>110</v>
      </c>
      <c r="H44" s="56">
        <v>9709.4</v>
      </c>
      <c r="I44" s="56">
        <v>8643.4</v>
      </c>
      <c r="J44" s="56">
        <v>8162.2</v>
      </c>
      <c r="K44" s="57">
        <v>373</v>
      </c>
      <c r="L44" s="55" t="s">
        <v>102</v>
      </c>
      <c r="M44" s="55" t="s">
        <v>87</v>
      </c>
      <c r="N44" s="58" t="s">
        <v>89</v>
      </c>
      <c r="O44" s="32">
        <v>12112999.67</v>
      </c>
      <c r="P44" s="56">
        <v>0</v>
      </c>
      <c r="Q44" s="56">
        <v>0</v>
      </c>
      <c r="R44" s="56">
        <v>0</v>
      </c>
      <c r="S44" s="56">
        <v>12112999.67</v>
      </c>
      <c r="T44" s="56">
        <v>1247.5538828351907</v>
      </c>
      <c r="U44" s="59">
        <v>1337.5483222444229</v>
      </c>
    </row>
  </sheetData>
  <mergeCells count="29">
    <mergeCell ref="U6:U8"/>
    <mergeCell ref="Q7:Q8"/>
    <mergeCell ref="R7:R8"/>
    <mergeCell ref="G6:G9"/>
    <mergeCell ref="S7:S8"/>
    <mergeCell ref="H6:H8"/>
    <mergeCell ref="O10:S10"/>
    <mergeCell ref="O6:S6"/>
    <mergeCell ref="T6:T8"/>
    <mergeCell ref="I7:I8"/>
    <mergeCell ref="J7:J8"/>
    <mergeCell ref="O7:O8"/>
    <mergeCell ref="I6:J6"/>
    <mergeCell ref="K6:K8"/>
    <mergeCell ref="L6:L9"/>
    <mergeCell ref="M6:M9"/>
    <mergeCell ref="N6:N9"/>
    <mergeCell ref="A6:A9"/>
    <mergeCell ref="B6:B9"/>
    <mergeCell ref="C6:D6"/>
    <mergeCell ref="E6:E9"/>
    <mergeCell ref="F6:F9"/>
    <mergeCell ref="C7:C9"/>
    <mergeCell ref="D7:D9"/>
    <mergeCell ref="E1:F1"/>
    <mergeCell ref="M1:U1"/>
    <mergeCell ref="M2:U3"/>
    <mergeCell ref="M4:U4"/>
    <mergeCell ref="A5:U5"/>
  </mergeCells>
  <pageMargins left="0.7" right="0.7" top="0.75" bottom="0.75" header="0.3" footer="0.3"/>
  <pageSetup paperSize="9" scale="3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zoomScale="80" zoomScaleNormal="80" workbookViewId="0">
      <selection activeCell="A4" sqref="A4:C4"/>
    </sheetView>
  </sheetViews>
  <sheetFormatPr defaultRowHeight="15" x14ac:dyDescent="0.25"/>
  <cols>
    <col min="1" max="1" width="22.28515625" customWidth="1"/>
    <col min="2" max="2" width="48.140625" customWidth="1"/>
    <col min="3" max="3" width="30.85546875" customWidth="1"/>
  </cols>
  <sheetData>
    <row r="1" spans="1:4" ht="39.75" customHeight="1" x14ac:dyDescent="0.25">
      <c r="B1" s="89" t="s">
        <v>143</v>
      </c>
      <c r="C1" s="89"/>
      <c r="D1" s="21"/>
    </row>
    <row r="2" spans="1:4" ht="90.75" customHeight="1" x14ac:dyDescent="0.25">
      <c r="B2" s="90" t="s">
        <v>144</v>
      </c>
      <c r="C2" s="90"/>
      <c r="D2" s="22"/>
    </row>
    <row r="3" spans="1:4" ht="38.25" customHeight="1" x14ac:dyDescent="0.25">
      <c r="B3" s="91" t="s">
        <v>150</v>
      </c>
      <c r="C3" s="91"/>
      <c r="D3" s="23"/>
    </row>
    <row r="4" spans="1:4" ht="75.75" customHeight="1" x14ac:dyDescent="0.25">
      <c r="A4" s="96" t="s">
        <v>142</v>
      </c>
      <c r="B4" s="96"/>
      <c r="C4" s="96"/>
    </row>
    <row r="5" spans="1:4" ht="37.5" x14ac:dyDescent="0.25">
      <c r="A5" s="94" t="s">
        <v>58</v>
      </c>
      <c r="B5" s="95"/>
      <c r="C5" s="4" t="s">
        <v>59</v>
      </c>
    </row>
    <row r="6" spans="1:4" ht="18.75" x14ac:dyDescent="0.3">
      <c r="A6" s="92" t="s">
        <v>60</v>
      </c>
      <c r="B6" s="93"/>
      <c r="C6" s="5">
        <v>11570369.789999999</v>
      </c>
    </row>
    <row r="7" spans="1:4" ht="18.75" x14ac:dyDescent="0.3">
      <c r="A7" s="92" t="s">
        <v>61</v>
      </c>
      <c r="B7" s="93"/>
      <c r="C7" s="5">
        <v>0</v>
      </c>
    </row>
    <row r="8" spans="1:4" ht="18.75" x14ac:dyDescent="0.3">
      <c r="A8" s="92" t="s">
        <v>62</v>
      </c>
      <c r="B8" s="93"/>
      <c r="C8" s="5">
        <v>0</v>
      </c>
    </row>
    <row r="9" spans="1:4" ht="18.75" x14ac:dyDescent="0.3">
      <c r="A9" s="92" t="s">
        <v>63</v>
      </c>
      <c r="B9" s="93"/>
      <c r="C9" s="5">
        <v>0</v>
      </c>
    </row>
    <row r="10" spans="1:4" ht="18.75" x14ac:dyDescent="0.3">
      <c r="A10" s="92" t="s">
        <v>64</v>
      </c>
      <c r="B10" s="93"/>
      <c r="C10" s="5">
        <f>C6-C7-C8-C9</f>
        <v>11570369.789999999</v>
      </c>
    </row>
    <row r="11" spans="1:4" ht="37.5" x14ac:dyDescent="0.25">
      <c r="A11" s="94" t="s">
        <v>58</v>
      </c>
      <c r="B11" s="95"/>
      <c r="C11" s="4" t="s">
        <v>65</v>
      </c>
    </row>
    <row r="12" spans="1:4" ht="18.75" x14ac:dyDescent="0.3">
      <c r="A12" s="92" t="s">
        <v>60</v>
      </c>
      <c r="B12" s="93"/>
      <c r="C12" s="5">
        <v>102296821.16</v>
      </c>
    </row>
    <row r="13" spans="1:4" ht="18.75" x14ac:dyDescent="0.3">
      <c r="A13" s="92" t="s">
        <v>61</v>
      </c>
      <c r="B13" s="93"/>
      <c r="C13" s="5">
        <v>0</v>
      </c>
    </row>
    <row r="14" spans="1:4" ht="18.75" x14ac:dyDescent="0.3">
      <c r="A14" s="92" t="s">
        <v>62</v>
      </c>
      <c r="B14" s="93"/>
      <c r="C14" s="5">
        <v>26434432</v>
      </c>
    </row>
    <row r="15" spans="1:4" ht="18.75" x14ac:dyDescent="0.3">
      <c r="A15" s="92" t="s">
        <v>63</v>
      </c>
      <c r="B15" s="93"/>
      <c r="C15" s="5">
        <v>0</v>
      </c>
    </row>
    <row r="16" spans="1:4" ht="18.75" x14ac:dyDescent="0.3">
      <c r="A16" s="92" t="s">
        <v>64</v>
      </c>
      <c r="B16" s="93"/>
      <c r="C16" s="5">
        <f>C12-C13-C14-C15</f>
        <v>75862389.159999996</v>
      </c>
    </row>
    <row r="17" spans="1:3" ht="37.5" x14ac:dyDescent="0.25">
      <c r="A17" s="94" t="s">
        <v>58</v>
      </c>
      <c r="B17" s="95"/>
      <c r="C17" s="4" t="s">
        <v>66</v>
      </c>
    </row>
    <row r="18" spans="1:3" ht="18.75" x14ac:dyDescent="0.3">
      <c r="A18" s="92" t="s">
        <v>60</v>
      </c>
      <c r="B18" s="93"/>
      <c r="C18" s="5">
        <v>156774054.77999997</v>
      </c>
    </row>
    <row r="19" spans="1:3" ht="18.75" x14ac:dyDescent="0.3">
      <c r="A19" s="92" t="s">
        <v>61</v>
      </c>
      <c r="B19" s="93"/>
      <c r="C19" s="5">
        <v>0</v>
      </c>
    </row>
    <row r="20" spans="1:3" ht="18.75" x14ac:dyDescent="0.3">
      <c r="A20" s="92" t="s">
        <v>62</v>
      </c>
      <c r="B20" s="93"/>
      <c r="C20" s="5">
        <v>0</v>
      </c>
    </row>
    <row r="21" spans="1:3" ht="18.75" x14ac:dyDescent="0.3">
      <c r="A21" s="92" t="s">
        <v>63</v>
      </c>
      <c r="B21" s="93"/>
      <c r="C21" s="5">
        <v>0</v>
      </c>
    </row>
    <row r="22" spans="1:3" ht="18.75" x14ac:dyDescent="0.3">
      <c r="A22" s="92" t="s">
        <v>64</v>
      </c>
      <c r="B22" s="93"/>
      <c r="C22" s="5">
        <f>C18-C19-C20-C21</f>
        <v>156774054.77999997</v>
      </c>
    </row>
  </sheetData>
  <mergeCells count="22">
    <mergeCell ref="A22:B22"/>
    <mergeCell ref="A14:B14"/>
    <mergeCell ref="A18:B18"/>
    <mergeCell ref="A19:B19"/>
    <mergeCell ref="A20:B20"/>
    <mergeCell ref="A21:B21"/>
    <mergeCell ref="B1:C1"/>
    <mergeCell ref="B2:C2"/>
    <mergeCell ref="B3:C3"/>
    <mergeCell ref="A16:B16"/>
    <mergeCell ref="A17:B17"/>
    <mergeCell ref="A15:B15"/>
    <mergeCell ref="A4:C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9"/>
  <sheetViews>
    <sheetView topLeftCell="L1" zoomScale="70" zoomScaleNormal="70" workbookViewId="0">
      <selection activeCell="Z3" sqref="Z3"/>
    </sheetView>
  </sheetViews>
  <sheetFormatPr defaultRowHeight="15" x14ac:dyDescent="0.25"/>
  <cols>
    <col min="1" max="1" width="13.85546875" customWidth="1"/>
    <col min="2" max="2" width="34.42578125" customWidth="1"/>
    <col min="3" max="3" width="27.140625" customWidth="1"/>
    <col min="4" max="4" width="22.5703125" customWidth="1"/>
    <col min="5" max="5" width="21.85546875" customWidth="1"/>
    <col min="6" max="13" width="13.7109375" customWidth="1"/>
    <col min="14" max="14" width="19.85546875" customWidth="1"/>
    <col min="15" max="15" width="24.140625" customWidth="1"/>
    <col min="16" max="27" width="13.140625" customWidth="1"/>
    <col min="28" max="28" width="9.7109375" customWidth="1"/>
    <col min="29" max="29" width="8.7109375" customWidth="1"/>
    <col min="30" max="30" width="16.85546875" customWidth="1"/>
    <col min="31" max="31" width="11.5703125" customWidth="1"/>
    <col min="32" max="32" width="13.140625" customWidth="1"/>
    <col min="33" max="35" width="19.85546875" customWidth="1"/>
  </cols>
  <sheetData>
    <row r="2" spans="1:35" ht="204.75" customHeight="1" x14ac:dyDescent="0.25">
      <c r="Z2" s="97" t="s">
        <v>151</v>
      </c>
      <c r="AA2" s="98"/>
      <c r="AB2" s="98"/>
      <c r="AC2" s="98"/>
      <c r="AD2" s="98"/>
      <c r="AE2" s="98"/>
      <c r="AF2" s="98"/>
      <c r="AG2" s="98"/>
      <c r="AH2" s="98"/>
      <c r="AI2" s="98"/>
    </row>
    <row r="4" spans="1:35" ht="225" customHeight="1" x14ac:dyDescent="0.25">
      <c r="A4" s="99" t="s">
        <v>145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</row>
    <row r="5" spans="1:35" ht="45.75" x14ac:dyDescent="0.65">
      <c r="A5" s="100" t="s">
        <v>146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</row>
    <row r="8" spans="1:35" ht="18.75" x14ac:dyDescent="0.25">
      <c r="A8" s="67" t="s">
        <v>0</v>
      </c>
      <c r="B8" s="67" t="s">
        <v>1</v>
      </c>
      <c r="C8" s="67" t="s">
        <v>67</v>
      </c>
      <c r="D8" s="106" t="s">
        <v>68</v>
      </c>
      <c r="E8" s="109" t="s">
        <v>2</v>
      </c>
      <c r="F8" s="67" t="s">
        <v>34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114" t="s">
        <v>3</v>
      </c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5" t="s">
        <v>4</v>
      </c>
      <c r="AH8" s="115" t="s">
        <v>5</v>
      </c>
      <c r="AI8" s="115" t="s">
        <v>6</v>
      </c>
    </row>
    <row r="9" spans="1:35" ht="18.75" x14ac:dyDescent="0.25">
      <c r="A9" s="67"/>
      <c r="B9" s="67"/>
      <c r="C9" s="67"/>
      <c r="D9" s="107"/>
      <c r="E9" s="110"/>
      <c r="F9" s="67" t="s">
        <v>7</v>
      </c>
      <c r="G9" s="67"/>
      <c r="H9" s="67"/>
      <c r="I9" s="67"/>
      <c r="J9" s="67"/>
      <c r="K9" s="67"/>
      <c r="L9" s="102" t="s">
        <v>8</v>
      </c>
      <c r="M9" s="103"/>
      <c r="N9" s="102" t="s">
        <v>9</v>
      </c>
      <c r="O9" s="103"/>
      <c r="P9" s="102" t="s">
        <v>10</v>
      </c>
      <c r="Q9" s="103"/>
      <c r="R9" s="102" t="s">
        <v>11</v>
      </c>
      <c r="S9" s="103"/>
      <c r="T9" s="102" t="s">
        <v>12</v>
      </c>
      <c r="U9" s="103"/>
      <c r="V9" s="112" t="s">
        <v>13</v>
      </c>
      <c r="W9" s="112" t="s">
        <v>69</v>
      </c>
      <c r="X9" s="112" t="s">
        <v>15</v>
      </c>
      <c r="Y9" s="112" t="s">
        <v>16</v>
      </c>
      <c r="Z9" s="112" t="s">
        <v>17</v>
      </c>
      <c r="AA9" s="112" t="s">
        <v>70</v>
      </c>
      <c r="AB9" s="112" t="s">
        <v>71</v>
      </c>
      <c r="AC9" s="112" t="s">
        <v>72</v>
      </c>
      <c r="AD9" s="118" t="s">
        <v>21</v>
      </c>
      <c r="AE9" s="118" t="s">
        <v>22</v>
      </c>
      <c r="AF9" s="118" t="s">
        <v>73</v>
      </c>
      <c r="AG9" s="116"/>
      <c r="AH9" s="116"/>
      <c r="AI9" s="116"/>
    </row>
    <row r="10" spans="1:35" ht="120.75" x14ac:dyDescent="0.25">
      <c r="A10" s="67"/>
      <c r="B10" s="67"/>
      <c r="C10" s="67"/>
      <c r="D10" s="108"/>
      <c r="E10" s="111"/>
      <c r="F10" s="10" t="s">
        <v>24</v>
      </c>
      <c r="G10" s="10" t="s">
        <v>25</v>
      </c>
      <c r="H10" s="10" t="s">
        <v>26</v>
      </c>
      <c r="I10" s="10" t="s">
        <v>27</v>
      </c>
      <c r="J10" s="10" t="s">
        <v>28</v>
      </c>
      <c r="K10" s="10" t="s">
        <v>29</v>
      </c>
      <c r="L10" s="104"/>
      <c r="M10" s="105"/>
      <c r="N10" s="104"/>
      <c r="O10" s="105"/>
      <c r="P10" s="104"/>
      <c r="Q10" s="105"/>
      <c r="R10" s="104"/>
      <c r="S10" s="105"/>
      <c r="T10" s="104"/>
      <c r="U10" s="105"/>
      <c r="V10" s="113"/>
      <c r="W10" s="113"/>
      <c r="X10" s="113"/>
      <c r="Y10" s="113"/>
      <c r="Z10" s="113"/>
      <c r="AA10" s="113"/>
      <c r="AB10" s="113"/>
      <c r="AC10" s="113"/>
      <c r="AD10" s="119"/>
      <c r="AE10" s="119"/>
      <c r="AF10" s="119"/>
      <c r="AG10" s="116"/>
      <c r="AH10" s="116"/>
      <c r="AI10" s="116"/>
    </row>
    <row r="11" spans="1:35" ht="18.75" x14ac:dyDescent="0.25">
      <c r="A11" s="67"/>
      <c r="B11" s="67"/>
      <c r="C11" s="67"/>
      <c r="D11" s="1" t="s">
        <v>74</v>
      </c>
      <c r="E11" s="9" t="s">
        <v>30</v>
      </c>
      <c r="F11" s="1" t="s">
        <v>30</v>
      </c>
      <c r="G11" s="1" t="s">
        <v>30</v>
      </c>
      <c r="H11" s="1" t="s">
        <v>30</v>
      </c>
      <c r="I11" s="1" t="s">
        <v>30</v>
      </c>
      <c r="J11" s="1" t="s">
        <v>30</v>
      </c>
      <c r="K11" s="1" t="s">
        <v>30</v>
      </c>
      <c r="L11" s="1" t="s">
        <v>31</v>
      </c>
      <c r="M11" s="1" t="s">
        <v>30</v>
      </c>
      <c r="N11" s="1" t="s">
        <v>32</v>
      </c>
      <c r="O11" s="1" t="s">
        <v>30</v>
      </c>
      <c r="P11" s="1" t="s">
        <v>32</v>
      </c>
      <c r="Q11" s="1" t="s">
        <v>30</v>
      </c>
      <c r="R11" s="1" t="s">
        <v>32</v>
      </c>
      <c r="S11" s="1" t="s">
        <v>30</v>
      </c>
      <c r="T11" s="1" t="s">
        <v>33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30</v>
      </c>
      <c r="AA11" s="1" t="s">
        <v>30</v>
      </c>
      <c r="AB11" s="1" t="s">
        <v>30</v>
      </c>
      <c r="AC11" s="1" t="s">
        <v>30</v>
      </c>
      <c r="AD11" s="1" t="s">
        <v>30</v>
      </c>
      <c r="AE11" s="1" t="s">
        <v>30</v>
      </c>
      <c r="AF11" s="1" t="s">
        <v>30</v>
      </c>
      <c r="AG11" s="117"/>
      <c r="AH11" s="117"/>
      <c r="AI11" s="117"/>
    </row>
    <row r="12" spans="1:35" ht="18.75" x14ac:dyDescent="0.3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6">
        <v>27</v>
      </c>
      <c r="AB12" s="6">
        <v>28</v>
      </c>
      <c r="AC12" s="6">
        <v>29</v>
      </c>
      <c r="AD12" s="6">
        <v>30</v>
      </c>
      <c r="AE12" s="6">
        <v>31</v>
      </c>
      <c r="AF12" s="6">
        <v>32</v>
      </c>
      <c r="AG12" s="6">
        <v>33</v>
      </c>
      <c r="AH12" s="6">
        <v>34</v>
      </c>
      <c r="AI12" s="6">
        <v>35</v>
      </c>
    </row>
    <row r="13" spans="1:35" ht="18.75" x14ac:dyDescent="0.25">
      <c r="A13" s="101" t="s">
        <v>76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</row>
    <row r="14" spans="1:35" ht="23.25" x14ac:dyDescent="0.35">
      <c r="A14" s="28" t="s">
        <v>79</v>
      </c>
      <c r="B14" s="29"/>
      <c r="C14" s="30" t="s">
        <v>77</v>
      </c>
      <c r="D14" s="31">
        <v>0.87974755396834392</v>
      </c>
      <c r="E14" s="32">
        <v>1529537.19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3">
        <v>0</v>
      </c>
      <c r="M14" s="32">
        <v>0</v>
      </c>
      <c r="N14" s="32">
        <v>5282.4000000000005</v>
      </c>
      <c r="O14" s="32">
        <v>1519734.91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9802.2799999999988</v>
      </c>
      <c r="AE14" s="32">
        <v>0</v>
      </c>
      <c r="AF14" s="32">
        <v>0</v>
      </c>
      <c r="AG14" s="34" t="s">
        <v>77</v>
      </c>
      <c r="AH14" s="34" t="s">
        <v>77</v>
      </c>
      <c r="AI14" s="34" t="s">
        <v>77</v>
      </c>
    </row>
    <row r="15" spans="1:35" ht="46.5" x14ac:dyDescent="0.35">
      <c r="A15" s="35">
        <v>1</v>
      </c>
      <c r="B15" s="36" t="s">
        <v>80</v>
      </c>
      <c r="C15" s="37" t="s">
        <v>106</v>
      </c>
      <c r="D15" s="31">
        <v>0.9054350997618551</v>
      </c>
      <c r="E15" s="32">
        <v>379333.74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3">
        <v>0</v>
      </c>
      <c r="M15" s="32">
        <v>0</v>
      </c>
      <c r="N15" s="32">
        <v>1160.0999999999999</v>
      </c>
      <c r="O15" s="32">
        <v>376902.72</v>
      </c>
      <c r="P15" s="32">
        <v>0</v>
      </c>
      <c r="Q15" s="32">
        <v>0</v>
      </c>
      <c r="R15" s="32">
        <v>0</v>
      </c>
      <c r="S15" s="38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2431.02</v>
      </c>
      <c r="AE15" s="32">
        <v>0</v>
      </c>
      <c r="AF15" s="32">
        <v>0</v>
      </c>
      <c r="AG15" s="34" t="s">
        <v>78</v>
      </c>
      <c r="AH15" s="34">
        <v>2020</v>
      </c>
      <c r="AI15" s="34">
        <v>2020</v>
      </c>
    </row>
    <row r="16" spans="1:35" ht="46.5" x14ac:dyDescent="0.35">
      <c r="A16" s="35">
        <v>2</v>
      </c>
      <c r="B16" s="36" t="s">
        <v>81</v>
      </c>
      <c r="C16" s="37" t="s">
        <v>106</v>
      </c>
      <c r="D16" s="31">
        <v>0.87345236547698324</v>
      </c>
      <c r="E16" s="32">
        <v>378072.25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3">
        <v>0</v>
      </c>
      <c r="M16" s="32">
        <v>0</v>
      </c>
      <c r="N16" s="32">
        <v>1192.7</v>
      </c>
      <c r="O16" s="32">
        <v>375649.31</v>
      </c>
      <c r="P16" s="32">
        <v>0</v>
      </c>
      <c r="Q16" s="32">
        <v>0</v>
      </c>
      <c r="R16" s="32">
        <v>0</v>
      </c>
      <c r="S16" s="38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2422.94</v>
      </c>
      <c r="AE16" s="32">
        <v>0</v>
      </c>
      <c r="AF16" s="32">
        <v>0</v>
      </c>
      <c r="AG16" s="34" t="s">
        <v>78</v>
      </c>
      <c r="AH16" s="34">
        <v>2020</v>
      </c>
      <c r="AI16" s="34">
        <v>2020</v>
      </c>
    </row>
    <row r="17" spans="1:35" ht="46.5" x14ac:dyDescent="0.35">
      <c r="A17" s="35">
        <v>3</v>
      </c>
      <c r="B17" s="36" t="s">
        <v>82</v>
      </c>
      <c r="C17" s="37" t="s">
        <v>106</v>
      </c>
      <c r="D17" s="31">
        <v>0.86236529068576662</v>
      </c>
      <c r="E17" s="32">
        <v>289922.22000000003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3">
        <v>0</v>
      </c>
      <c r="M17" s="32">
        <v>0</v>
      </c>
      <c r="N17" s="32">
        <v>1207</v>
      </c>
      <c r="O17" s="32">
        <v>288064.21000000002</v>
      </c>
      <c r="P17" s="32">
        <v>0</v>
      </c>
      <c r="Q17" s="32">
        <v>0</v>
      </c>
      <c r="R17" s="32">
        <v>0</v>
      </c>
      <c r="S17" s="38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1858.01</v>
      </c>
      <c r="AE17" s="32">
        <v>0</v>
      </c>
      <c r="AF17" s="32">
        <v>0</v>
      </c>
      <c r="AG17" s="34" t="s">
        <v>78</v>
      </c>
      <c r="AH17" s="34">
        <v>2020</v>
      </c>
      <c r="AI17" s="34">
        <v>2020</v>
      </c>
    </row>
    <row r="18" spans="1:35" ht="46.5" x14ac:dyDescent="0.35">
      <c r="A18" s="35">
        <v>4</v>
      </c>
      <c r="B18" s="36" t="s">
        <v>83</v>
      </c>
      <c r="C18" s="37" t="s">
        <v>106</v>
      </c>
      <c r="D18" s="31">
        <v>0.85951459937778774</v>
      </c>
      <c r="E18" s="32">
        <v>289922.22000000003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3">
        <v>0</v>
      </c>
      <c r="M18" s="32">
        <v>0</v>
      </c>
      <c r="N18" s="32">
        <v>1206</v>
      </c>
      <c r="O18" s="32">
        <v>288064.21000000002</v>
      </c>
      <c r="P18" s="32">
        <v>0</v>
      </c>
      <c r="Q18" s="32">
        <v>0</v>
      </c>
      <c r="R18" s="32">
        <v>0</v>
      </c>
      <c r="S18" s="38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1858.01</v>
      </c>
      <c r="AE18" s="32">
        <v>0</v>
      </c>
      <c r="AF18" s="32">
        <v>0</v>
      </c>
      <c r="AG18" s="34" t="s">
        <v>78</v>
      </c>
      <c r="AH18" s="34">
        <v>2020</v>
      </c>
      <c r="AI18" s="34">
        <v>2020</v>
      </c>
    </row>
    <row r="19" spans="1:35" ht="46.5" x14ac:dyDescent="0.35">
      <c r="A19" s="35">
        <v>5</v>
      </c>
      <c r="B19" s="36" t="s">
        <v>84</v>
      </c>
      <c r="C19" s="37" t="s">
        <v>106</v>
      </c>
      <c r="D19" s="31">
        <v>0.89797041453932691</v>
      </c>
      <c r="E19" s="32">
        <v>192286.75999999998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3">
        <v>0</v>
      </c>
      <c r="M19" s="32">
        <v>0</v>
      </c>
      <c r="N19" s="32">
        <v>516.6</v>
      </c>
      <c r="O19" s="32">
        <v>191054.46</v>
      </c>
      <c r="P19" s="32">
        <v>0</v>
      </c>
      <c r="Q19" s="32">
        <v>0</v>
      </c>
      <c r="R19" s="32">
        <v>0</v>
      </c>
      <c r="S19" s="38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1232.3</v>
      </c>
      <c r="AE19" s="32">
        <v>0</v>
      </c>
      <c r="AF19" s="32">
        <v>0</v>
      </c>
      <c r="AG19" s="34" t="s">
        <v>78</v>
      </c>
      <c r="AH19" s="34">
        <v>2020</v>
      </c>
      <c r="AI19" s="34">
        <v>2020</v>
      </c>
    </row>
  </sheetData>
  <mergeCells count="31">
    <mergeCell ref="AA9:AA10"/>
    <mergeCell ref="V8:AF8"/>
    <mergeCell ref="AG8:AG11"/>
    <mergeCell ref="AH8:AH11"/>
    <mergeCell ref="AI8:AI11"/>
    <mergeCell ref="V9:V10"/>
    <mergeCell ref="W9:W10"/>
    <mergeCell ref="X9:X10"/>
    <mergeCell ref="Y9:Y10"/>
    <mergeCell ref="Z9:Z10"/>
    <mergeCell ref="AB9:AB10"/>
    <mergeCell ref="AC9:AC10"/>
    <mergeCell ref="AD9:AD10"/>
    <mergeCell ref="AE9:AE10"/>
    <mergeCell ref="AF9:AF10"/>
    <mergeCell ref="Z2:AI2"/>
    <mergeCell ref="A4:AI4"/>
    <mergeCell ref="A5:AI5"/>
    <mergeCell ref="A13:AI13"/>
    <mergeCell ref="T9:U10"/>
    <mergeCell ref="A8:A11"/>
    <mergeCell ref="B8:B11"/>
    <mergeCell ref="C8:C11"/>
    <mergeCell ref="D8:D10"/>
    <mergeCell ref="E8:E10"/>
    <mergeCell ref="F8:U8"/>
    <mergeCell ref="F9:K9"/>
    <mergeCell ref="L9:M10"/>
    <mergeCell ref="N9:O10"/>
    <mergeCell ref="P9:Q10"/>
    <mergeCell ref="R9:S10"/>
  </mergeCells>
  <pageMargins left="0.7" right="0.7" top="0.75" bottom="0.75" header="0.3" footer="0.3"/>
  <pageSetup paperSize="9" scale="2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5"/>
  <sheetViews>
    <sheetView tabSelected="1" topLeftCell="C1" zoomScale="70" zoomScaleNormal="70" workbookViewId="0">
      <selection activeCell="A3" sqref="A3:P3"/>
    </sheetView>
  </sheetViews>
  <sheetFormatPr defaultRowHeight="15" x14ac:dyDescent="0.25"/>
  <cols>
    <col min="1" max="1" width="15.85546875" customWidth="1"/>
    <col min="2" max="2" width="38" customWidth="1"/>
    <col min="3" max="3" width="21.42578125" customWidth="1"/>
    <col min="4" max="4" width="14.85546875" customWidth="1"/>
    <col min="5" max="5" width="40.140625" customWidth="1"/>
    <col min="6" max="6" width="12.85546875" customWidth="1"/>
    <col min="7" max="7" width="13.85546875" customWidth="1"/>
    <col min="8" max="12" width="28.140625" customWidth="1"/>
    <col min="13" max="13" width="54" customWidth="1"/>
    <col min="14" max="14" width="32.85546875" customWidth="1"/>
    <col min="15" max="15" width="15.140625" customWidth="1"/>
    <col min="16" max="16" width="25.5703125" customWidth="1"/>
  </cols>
  <sheetData>
    <row r="2" spans="1:16" ht="231.75" customHeight="1" x14ac:dyDescent="0.45">
      <c r="A2" s="39"/>
      <c r="B2" s="39"/>
      <c r="C2" s="39"/>
      <c r="D2" s="39"/>
      <c r="E2" s="39"/>
      <c r="F2" s="39"/>
      <c r="G2" s="39"/>
      <c r="H2" s="39"/>
      <c r="I2" s="39"/>
      <c r="J2" s="120" t="s">
        <v>152</v>
      </c>
      <c r="K2" s="120"/>
      <c r="L2" s="120"/>
      <c r="M2" s="120"/>
      <c r="N2" s="120"/>
      <c r="O2" s="120"/>
      <c r="P2" s="120"/>
    </row>
    <row r="3" spans="1:16" ht="146.25" customHeight="1" x14ac:dyDescent="0.45">
      <c r="A3" s="121" t="s">
        <v>147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ht="18.75" x14ac:dyDescent="0.25">
      <c r="A4" s="135" t="s">
        <v>0</v>
      </c>
      <c r="B4" s="135" t="s">
        <v>75</v>
      </c>
      <c r="C4" s="135" t="s">
        <v>36</v>
      </c>
      <c r="D4" s="136"/>
      <c r="E4" s="138" t="s">
        <v>37</v>
      </c>
      <c r="F4" s="129" t="s">
        <v>38</v>
      </c>
      <c r="G4" s="129" t="s">
        <v>39</v>
      </c>
      <c r="H4" s="138" t="s">
        <v>40</v>
      </c>
      <c r="I4" s="135" t="s">
        <v>41</v>
      </c>
      <c r="J4" s="136"/>
      <c r="K4" s="123" t="s">
        <v>42</v>
      </c>
      <c r="L4" s="123" t="s">
        <v>44</v>
      </c>
      <c r="M4" s="123" t="s">
        <v>45</v>
      </c>
      <c r="N4" s="126" t="s">
        <v>2</v>
      </c>
      <c r="O4" s="139" t="s">
        <v>47</v>
      </c>
      <c r="P4" s="139" t="s">
        <v>48</v>
      </c>
    </row>
    <row r="5" spans="1:16" x14ac:dyDescent="0.25">
      <c r="A5" s="136"/>
      <c r="B5" s="136"/>
      <c r="C5" s="138" t="s">
        <v>49</v>
      </c>
      <c r="D5" s="129" t="s">
        <v>50</v>
      </c>
      <c r="E5" s="136"/>
      <c r="F5" s="130"/>
      <c r="G5" s="130"/>
      <c r="H5" s="136"/>
      <c r="I5" s="138" t="s">
        <v>51</v>
      </c>
      <c r="J5" s="129" t="s">
        <v>52</v>
      </c>
      <c r="K5" s="143"/>
      <c r="L5" s="124"/>
      <c r="M5" s="124"/>
      <c r="N5" s="127"/>
      <c r="O5" s="140"/>
      <c r="P5" s="140"/>
    </row>
    <row r="6" spans="1:16" ht="222.75" customHeight="1" x14ac:dyDescent="0.25">
      <c r="A6" s="136"/>
      <c r="B6" s="136"/>
      <c r="C6" s="136"/>
      <c r="D6" s="127"/>
      <c r="E6" s="136"/>
      <c r="F6" s="130"/>
      <c r="G6" s="130"/>
      <c r="H6" s="136"/>
      <c r="I6" s="136"/>
      <c r="J6" s="142"/>
      <c r="K6" s="144"/>
      <c r="L6" s="124"/>
      <c r="M6" s="124"/>
      <c r="N6" s="128"/>
      <c r="O6" s="140"/>
      <c r="P6" s="140"/>
    </row>
    <row r="7" spans="1:16" ht="18.75" x14ac:dyDescent="0.25">
      <c r="A7" s="137"/>
      <c r="B7" s="137"/>
      <c r="C7" s="137"/>
      <c r="D7" s="141"/>
      <c r="E7" s="136"/>
      <c r="F7" s="131"/>
      <c r="G7" s="131"/>
      <c r="H7" s="7" t="s">
        <v>32</v>
      </c>
      <c r="I7" s="7" t="s">
        <v>32</v>
      </c>
      <c r="J7" s="7" t="s">
        <v>32</v>
      </c>
      <c r="K7" s="7" t="s">
        <v>56</v>
      </c>
      <c r="L7" s="125"/>
      <c r="M7" s="125"/>
      <c r="N7" s="7" t="s">
        <v>30</v>
      </c>
      <c r="O7" s="7" t="s">
        <v>57</v>
      </c>
      <c r="P7" s="7" t="s">
        <v>57</v>
      </c>
    </row>
    <row r="8" spans="1:16" ht="18.7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8">
        <v>5.5697674418604599</v>
      </c>
      <c r="G8" s="8">
        <v>7</v>
      </c>
      <c r="H8" s="8">
        <v>8</v>
      </c>
      <c r="I8" s="8">
        <v>9</v>
      </c>
      <c r="J8" s="8">
        <v>10</v>
      </c>
      <c r="K8" s="7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23.25" x14ac:dyDescent="0.25">
      <c r="A9" s="132" t="s">
        <v>76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4"/>
    </row>
    <row r="10" spans="1:16" ht="23.25" x14ac:dyDescent="0.35">
      <c r="A10" s="28" t="s">
        <v>79</v>
      </c>
      <c r="B10" s="36"/>
      <c r="C10" s="34" t="s">
        <v>85</v>
      </c>
      <c r="D10" s="34" t="s">
        <v>85</v>
      </c>
      <c r="E10" s="37" t="s">
        <v>85</v>
      </c>
      <c r="F10" s="34" t="s">
        <v>85</v>
      </c>
      <c r="G10" s="34" t="s">
        <v>85</v>
      </c>
      <c r="H10" s="32">
        <v>39280</v>
      </c>
      <c r="I10" s="32">
        <v>34872.199999999997</v>
      </c>
      <c r="J10" s="32">
        <v>32288.5</v>
      </c>
      <c r="K10" s="40">
        <v>1995</v>
      </c>
      <c r="L10" s="34" t="s">
        <v>77</v>
      </c>
      <c r="M10" s="41" t="s">
        <v>77</v>
      </c>
      <c r="N10" s="32">
        <v>1529537.19</v>
      </c>
      <c r="O10" s="32">
        <v>38.939337830957228</v>
      </c>
      <c r="P10" s="32">
        <v>1251.9329161335352</v>
      </c>
    </row>
    <row r="11" spans="1:16" ht="46.5" x14ac:dyDescent="0.35">
      <c r="A11" s="42">
        <v>1</v>
      </c>
      <c r="B11" s="36" t="s">
        <v>80</v>
      </c>
      <c r="C11" s="34">
        <v>1978</v>
      </c>
      <c r="D11" s="34"/>
      <c r="E11" s="37" t="s">
        <v>88</v>
      </c>
      <c r="F11" s="34">
        <v>9</v>
      </c>
      <c r="G11" s="34">
        <v>4</v>
      </c>
      <c r="H11" s="32">
        <v>8707</v>
      </c>
      <c r="I11" s="32">
        <v>7693.6</v>
      </c>
      <c r="J11" s="32">
        <v>7347.1</v>
      </c>
      <c r="K11" s="40">
        <v>357</v>
      </c>
      <c r="L11" s="34" t="s">
        <v>87</v>
      </c>
      <c r="M11" s="41" t="s">
        <v>89</v>
      </c>
      <c r="N11" s="32">
        <v>379333.74</v>
      </c>
      <c r="O11" s="32">
        <v>43.566525783852072</v>
      </c>
      <c r="P11" s="32">
        <v>1188.0852307338923</v>
      </c>
    </row>
    <row r="12" spans="1:16" ht="46.5" x14ac:dyDescent="0.35">
      <c r="A12" s="42">
        <v>2</v>
      </c>
      <c r="B12" s="36" t="s">
        <v>81</v>
      </c>
      <c r="C12" s="34">
        <v>1981</v>
      </c>
      <c r="D12" s="34"/>
      <c r="E12" s="37" t="s">
        <v>88</v>
      </c>
      <c r="F12" s="34">
        <v>9</v>
      </c>
      <c r="G12" s="34">
        <v>4</v>
      </c>
      <c r="H12" s="32">
        <v>8838.4</v>
      </c>
      <c r="I12" s="32">
        <v>7825</v>
      </c>
      <c r="J12" s="32">
        <v>7353.9</v>
      </c>
      <c r="K12" s="40">
        <v>387</v>
      </c>
      <c r="L12" s="34" t="s">
        <v>87</v>
      </c>
      <c r="M12" s="41" t="s">
        <v>89</v>
      </c>
      <c r="N12" s="32">
        <v>378072.25</v>
      </c>
      <c r="O12" s="32">
        <v>42.776096352280959</v>
      </c>
      <c r="P12" s="32">
        <v>1203.3120935916004</v>
      </c>
    </row>
    <row r="13" spans="1:16" ht="46.5" x14ac:dyDescent="0.35">
      <c r="A13" s="42">
        <v>3</v>
      </c>
      <c r="B13" s="36" t="s">
        <v>82</v>
      </c>
      <c r="C13" s="34">
        <v>1982</v>
      </c>
      <c r="D13" s="34"/>
      <c r="E13" s="37" t="s">
        <v>88</v>
      </c>
      <c r="F13" s="34">
        <v>9</v>
      </c>
      <c r="G13" s="34">
        <v>4</v>
      </c>
      <c r="H13" s="32">
        <v>8597</v>
      </c>
      <c r="I13" s="32">
        <v>7716.1</v>
      </c>
      <c r="J13" s="32">
        <v>7190.6</v>
      </c>
      <c r="K13" s="40">
        <v>399</v>
      </c>
      <c r="L13" s="34" t="s">
        <v>87</v>
      </c>
      <c r="M13" s="41" t="s">
        <v>89</v>
      </c>
      <c r="N13" s="32">
        <v>289922.22000000003</v>
      </c>
      <c r="O13" s="32">
        <v>33.723650110503669</v>
      </c>
      <c r="P13" s="32">
        <v>1251.9329161335352</v>
      </c>
    </row>
    <row r="14" spans="1:16" ht="46.5" x14ac:dyDescent="0.35">
      <c r="A14" s="42">
        <v>4</v>
      </c>
      <c r="B14" s="36" t="s">
        <v>83</v>
      </c>
      <c r="C14" s="34">
        <v>1983</v>
      </c>
      <c r="D14" s="34"/>
      <c r="E14" s="37" t="s">
        <v>88</v>
      </c>
      <c r="F14" s="34">
        <v>9</v>
      </c>
      <c r="G14" s="34">
        <v>4</v>
      </c>
      <c r="H14" s="32">
        <v>8601.7999999999993</v>
      </c>
      <c r="I14" s="32">
        <v>7730</v>
      </c>
      <c r="J14" s="32">
        <v>7318.9</v>
      </c>
      <c r="K14" s="40">
        <v>404</v>
      </c>
      <c r="L14" s="34" t="s">
        <v>87</v>
      </c>
      <c r="M14" s="41" t="s">
        <v>89</v>
      </c>
      <c r="N14" s="32">
        <v>289922.22000000003</v>
      </c>
      <c r="O14" s="32">
        <v>33.704831546885544</v>
      </c>
      <c r="P14" s="32">
        <v>1250.1976609546841</v>
      </c>
    </row>
    <row r="15" spans="1:16" ht="46.5" x14ac:dyDescent="0.35">
      <c r="A15" s="42">
        <v>5</v>
      </c>
      <c r="B15" s="36" t="s">
        <v>84</v>
      </c>
      <c r="C15" s="34">
        <v>1987</v>
      </c>
      <c r="D15" s="34"/>
      <c r="E15" s="37" t="s">
        <v>86</v>
      </c>
      <c r="F15" s="34">
        <v>12</v>
      </c>
      <c r="G15" s="34">
        <v>1</v>
      </c>
      <c r="H15" s="32">
        <v>4535.8</v>
      </c>
      <c r="I15" s="32">
        <v>3907.5</v>
      </c>
      <c r="J15" s="32">
        <v>3078</v>
      </c>
      <c r="K15" s="40">
        <v>448</v>
      </c>
      <c r="L15" s="34" t="s">
        <v>87</v>
      </c>
      <c r="M15" s="41" t="s">
        <v>89</v>
      </c>
      <c r="N15" s="32">
        <v>192286.75999999998</v>
      </c>
      <c r="O15" s="32">
        <v>42.39313020856298</v>
      </c>
      <c r="P15" s="32">
        <v>1015.5965571674238</v>
      </c>
    </row>
  </sheetData>
  <mergeCells count="21">
    <mergeCell ref="A9:P9"/>
    <mergeCell ref="A4:A7"/>
    <mergeCell ref="B4:B7"/>
    <mergeCell ref="C4:D4"/>
    <mergeCell ref="E4:E7"/>
    <mergeCell ref="F4:F7"/>
    <mergeCell ref="O4:O6"/>
    <mergeCell ref="P4:P6"/>
    <mergeCell ref="C5:C7"/>
    <mergeCell ref="D5:D7"/>
    <mergeCell ref="I5:I6"/>
    <mergeCell ref="J5:J6"/>
    <mergeCell ref="H4:H6"/>
    <mergeCell ref="I4:J4"/>
    <mergeCell ref="K4:K6"/>
    <mergeCell ref="L4:L7"/>
    <mergeCell ref="J2:P2"/>
    <mergeCell ref="A3:P3"/>
    <mergeCell ref="M4:M7"/>
    <mergeCell ref="N4:N6"/>
    <mergeCell ref="G4:G7"/>
  </mergeCells>
  <pageMargins left="0.7" right="0.7" top="0.75" bottom="0.75" header="0.3" footer="0.3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Реестр</vt:lpstr>
      <vt:lpstr>Перечень</vt:lpstr>
      <vt:lpstr>Рес. обеспечение</vt:lpstr>
      <vt:lpstr>Реестр_бонусы</vt:lpstr>
      <vt:lpstr>Перечень_бонусы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Александровна Бутылина</dc:creator>
  <cp:lastModifiedBy>User</cp:lastModifiedBy>
  <cp:lastPrinted>2023-03-16T10:47:15Z</cp:lastPrinted>
  <dcterms:created xsi:type="dcterms:W3CDTF">2020-07-31T07:59:09Z</dcterms:created>
  <dcterms:modified xsi:type="dcterms:W3CDTF">2023-03-17T10:01:17Z</dcterms:modified>
</cp:coreProperties>
</file>