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4"/>
  </bookViews>
  <sheets>
    <sheet name="РЕСУРСНОЕ ОБЕСП," sheetId="1" r:id="rId1"/>
    <sheet name="соц. поддержка" sheetId="2" r:id="rId2"/>
    <sheet name="организация досуга" sheetId="3" r:id="rId3"/>
    <sheet name="молодежь города" sheetId="4" r:id="rId4"/>
    <sheet name="временная занятость" sheetId="5" r:id="rId5"/>
  </sheets>
  <externalReferences>
    <externalReference r:id="rId8"/>
  </externalReferences>
  <definedNames>
    <definedName name="_xlnm_Print_Area" localSheetId="4">'временная занятость'!$A$1:$L$99</definedName>
    <definedName name="_xlnm_Print_Area" localSheetId="3">'молодежь города'!$A$1:$M$220</definedName>
    <definedName name="_xlnm_Print_Area" localSheetId="0">'РЕСУРСНОЕ ОБЕСП,'!$A$1:$K$61</definedName>
    <definedName name="_xlnm_Print_Area" localSheetId="1">'соц. поддержка'!$A$1:$L$90</definedName>
    <definedName name="Excel_BuiltIn_Print_Area" localSheetId="4">'временная занятость'!$A$1:$L$99</definedName>
    <definedName name="Excel_BuiltIn_Print_Area" localSheetId="3">'молодежь города'!$A$1:$M$220</definedName>
    <definedName name="Excel_BuiltIn_Print_Area" localSheetId="0">'РЕСУРСНОЕ ОБЕСП,'!$A$2:$K$61</definedName>
    <definedName name="Excel_BuiltIn_Print_Area" localSheetId="1">'соц. поддержка'!$A$2:$L$11</definedName>
    <definedName name="_xlnm.Print_Area" localSheetId="4">'временная занятость'!$A$1:$L$99</definedName>
    <definedName name="_xlnm.Print_Area" localSheetId="3">'молодежь города'!$A$1:$M$220</definedName>
    <definedName name="_xlnm.Print_Area" localSheetId="0">'РЕСУРСНОЕ ОБЕСП,'!$A$1:$K$61</definedName>
    <definedName name="_xlnm.Print_Area" localSheetId="1">'соц. поддержка'!$A$1:$L$90</definedName>
  </definedNames>
  <calcPr fullCalcOnLoad="1"/>
</workbook>
</file>

<file path=xl/sharedStrings.xml><?xml version="1.0" encoding="utf-8"?>
<sst xmlns="http://schemas.openxmlformats.org/spreadsheetml/2006/main" count="2591" uniqueCount="203">
  <si>
    <t xml:space="preserve"> </t>
  </si>
  <si>
    <t>3.  Ресурсное обеспечение  программы</t>
  </si>
  <si>
    <t>№ п/п</t>
  </si>
  <si>
    <t>Наименование программы</t>
  </si>
  <si>
    <t>Срок исполнения</t>
  </si>
  <si>
    <t>Объем финансирования                  (тыс. руб.)</t>
  </si>
  <si>
    <t>В том числе:</t>
  </si>
  <si>
    <t>Внебюджетные средства</t>
  </si>
  <si>
    <t>Исполнители, соисполнители, ответственные за реализацию программы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</si>
  <si>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</si>
  <si>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</si>
  <si>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</si>
  <si>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</si>
  <si>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 том числе</t>
  </si>
  <si>
    <t>Всего</t>
  </si>
  <si>
    <t>из федерального бюджета</t>
  </si>
  <si>
    <t>из областного бюджета</t>
  </si>
  <si>
    <t>1.</t>
  </si>
  <si>
    <t xml:space="preserve">Программа «Создание благоприятных условий для развития молодого поколения на территории  ЗАТО                  г. Радужный Владимирской области» </t>
  </si>
  <si>
    <t>2017 год</t>
  </si>
  <si>
    <t>-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</si>
  <si>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</si>
  <si>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</si>
  <si>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</si>
  <si>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</si>
  <si>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</si>
  <si>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</si>
  <si>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</si>
  <si>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ИТОГО по Программе</t>
  </si>
  <si>
    <t>1.1.</t>
  </si>
  <si>
    <t xml:space="preserve">Подпрограмма  "Социальная поддержка детей, оказавшихся в трудной жизненной ситуации   на территории ЗАТО  г.Радужный Владимирской области" </t>
  </si>
  <si>
    <t>МКУ «Комитет по культуре  и спорту»,  Управление образования, ФСПН</t>
  </si>
  <si>
    <t xml:space="preserve">    Итого по Подпрограмме</t>
  </si>
  <si>
    <t>1.2.</t>
  </si>
  <si>
    <t xml:space="preserve">Подпрограмма «Организация досуга и воспитание детей  на территории ЗАТО  г.Радужный Владимирской области» </t>
  </si>
  <si>
    <t>МКУ «Комитет по культуре  и спорту»; МБУК КЦ «Досуг»;  МБУК Парк,  культуры и отдыха.</t>
  </si>
  <si>
    <t>Итого по Подпрограмме</t>
  </si>
  <si>
    <t>1.3.</t>
  </si>
  <si>
    <t xml:space="preserve">Подпрограмма «Молодёжь города на территории ЗАТО  г.Радужный Владимирской области» </t>
  </si>
  <si>
    <t>МКУ «Комитет по культуре  и спорту»; Управление образования; ФСПН</t>
  </si>
  <si>
    <t>1.4.</t>
  </si>
  <si>
    <t xml:space="preserve">Подпрограмма «Временная занятость детей и молодёжи  на территории ЗАТО  г.Радужный Владимирской области» </t>
  </si>
  <si>
    <t>МКУ «Комитет по культуре  и спорту»; Управление образования;   МКУ "Дорожник"</t>
  </si>
  <si>
    <t xml:space="preserve">Приложение к подпрограмме </t>
  </si>
  <si>
    <t xml:space="preserve">4. Перечень мероприятий муниципальной подпрограммы "Социальная поддержка детей, оказавшихся в трудной жизненной ситуации на территории ЗАТО  г.Радужный Владимирской области" </t>
  </si>
  <si>
    <t>Сроки исполнения</t>
  </si>
  <si>
    <t>Объем финансирования                                            (тыс. руб.)</t>
  </si>
  <si>
    <t>Ожидаемые показатели оценки эффективности (количественные и качественные)</t>
  </si>
  <si>
    <t>Основное мероприятие "Адресная помощь детям-инвалидам, семьям с детьми инвалидами, многодетным семьям"</t>
  </si>
  <si>
    <t xml:space="preserve">Цели: - создание условий для социальной адаптации детей, находящихся в трудной жизненной ситуации;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поддержка детей из многодетных семей и семей, оказавшихся в трудной жизненной ситуации.
Задачи: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адресная помощь  детям - инвалидам;                                                                                                                                                                                                                                                                                                                                                                                                                                                                                                                                             -оказание адресной помощи семьям и поднятие престижа многодетных семей.
</t>
  </si>
  <si>
    <t>Социальная помощь детям – инвалидам, страдающим сахарным диабетом в тяжелой форме, из семей, находящихся в трудной жизненной ситуации, на медицинские средства и изделия медицинского назначения</t>
  </si>
  <si>
    <t xml:space="preserve"> МКУ «Комитет по культуре  и спорту»</t>
  </si>
  <si>
    <t>Оказание адресной дополнительной социальной поддержки не менее 4 детям – инвалидам из семей, находящихся в трудной жизненной ситуации.</t>
  </si>
  <si>
    <t>2.</t>
  </si>
  <si>
    <t>Организация  культурно-спортивных программ для детей-инвалидов</t>
  </si>
  <si>
    <t>МКУ «Комитет по культуре  и спорту»</t>
  </si>
  <si>
    <t>Проведение не менее 4 мероприятий в год</t>
  </si>
  <si>
    <t>3.</t>
  </si>
  <si>
    <t>Организация и проведение чествования семей, родивших 3-его и последующего ребенка, двойню</t>
  </si>
  <si>
    <t>Поднятие престижа многодетных семей, пропаганда семейных ценностей </t>
  </si>
  <si>
    <t>4.</t>
  </si>
  <si>
    <t xml:space="preserve">Оказание адресной социальной помощи  семьям  с детьми, оказавшимися в трудной жизненной ситуации
</t>
  </si>
  <si>
    <t xml:space="preserve">Фонд социальной поддержки населения
(ФСНП)
</t>
  </si>
  <si>
    <t>Оказание  материальной поддержки не менее 2 детям (согласно утвержденным спискам по обращению граждан в ОСЗН)</t>
  </si>
  <si>
    <t>5.</t>
  </si>
  <si>
    <t>Проведение городских мероприятий, посвященных Дню инвалида</t>
  </si>
  <si>
    <t>Проведение мероприятий, посвященных Дню инвалидов не менее 3х</t>
  </si>
  <si>
    <t>6.</t>
  </si>
  <si>
    <t>Организация городских спортивных мероприятий и участие в областных мероприятиях для людей с ограниченными возможностями</t>
  </si>
  <si>
    <t>МКУ «Комитет по культуре и спорту»</t>
  </si>
  <si>
    <t>Организация и проведение спортивных мероприятий для людей с ограниченными возможностями не менее 3х</t>
  </si>
  <si>
    <t>7.</t>
  </si>
  <si>
    <t>Проведение благотворительной городской Новогодней елки для детей с инвалидностью</t>
  </si>
  <si>
    <t>8.</t>
  </si>
  <si>
    <t>Организация поездок для членов Радужного отделения всероссийского общества инвалидов</t>
  </si>
  <si>
    <t>Организация экскурсий, выездных мероприятий для членов РО ВООИ не менее 1 раза в квартал</t>
  </si>
  <si>
    <t>9.</t>
  </si>
  <si>
    <t>Организация  культурно-развлекательных программ для детей-инвалидов</t>
  </si>
  <si>
    <t>МБУК «Общедоступная библиотека»</t>
  </si>
  <si>
    <t>Организация не менее 5 программ в год</t>
  </si>
  <si>
    <t>10.</t>
  </si>
  <si>
    <t>Приобретение комплекта развивающих игр для детей – инвалидов, посещающих МБУК «Общедоступная библиотека»</t>
  </si>
  <si>
    <t>Оснащение детской библиотеки для посещения детьми с инвалидностью, создание условий для адаптации и социализации детей-инвалидов</t>
  </si>
  <si>
    <t>ИТОГО по Подпрограмме</t>
  </si>
  <si>
    <t>Приложение к подпрограмме</t>
  </si>
  <si>
    <t>4. Перечень мероприятий муниципальной подпрограммы«Организация досуга и воспитание детей на территории ЗАТО  г.Радужный Владимирской области»</t>
  </si>
  <si>
    <t>Основное мероприятие "Организация мероприятий для семей с детьми"</t>
  </si>
  <si>
    <t xml:space="preserve">Цель: создание благоприятных условий для комплексного развития и жизнедеятельности детей, поднятие престижа семьи в обществе.                                                                                                                                                                                                                                                                                                                                               
Задача: организация праздничных мероприятий для семей с детьми.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</si>
  <si>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Проведение городских праздников:   -Дня семьи;  - Международного Дня защиты детей;  - Дня матери;  -Дня пап;  - Дня семьи, любви и верности (Дня почитания муромских святых Петра и Февроньи)</t>
  </si>
  <si>
    <t>Организация не менее 5 праздничных городских семейных мероприятий</t>
  </si>
  <si>
    <t>Проведение городских акций для детей и молодежи</t>
  </si>
  <si>
    <t xml:space="preserve">Цель: укрепление системы профилактики безнадзорности и правонарушений несовершеннолетних.    
Задача: организация летнего досуга для детей и подростков.                      
</t>
  </si>
  <si>
    <t>Приобретение и пошив сценических костюмов для детских образцовых коллективов</t>
  </si>
  <si>
    <t xml:space="preserve"> МБУК КЦ "Досуг"  </t>
  </si>
  <si>
    <t>Создание  условий для занятий творчеством воспитанников детских образцовых коллективов, организация досуга для детей</t>
  </si>
  <si>
    <t>МБУ ДО "Детская школа искусств"</t>
  </si>
  <si>
    <t>МБУК КЦ "Досуг",      МБУ ДО "Детская школа искусств"</t>
  </si>
  <si>
    <t>Организация работы молодежной дискотеки в летний сезон в городском парке без входных билетов (расходы на заработную плату работникам дискотеки). Приобретение музыкальной аппаратуры</t>
  </si>
  <si>
    <t xml:space="preserve">МБУК Парк культуры и отдыха
</t>
  </si>
  <si>
    <t>Организация досуговой деятельности подростков в летний период, проведение еженедельных городских дискотек</t>
  </si>
  <si>
    <t>Организация работы детских аттракционов в летний сезон:</t>
  </si>
  <si>
    <t>МБУК Парк культуры и отдыха</t>
  </si>
  <si>
    <t>- доплата работникам, обслуживающим аттракционы;</t>
  </si>
  <si>
    <t>- освидетельствование технической эксплуатации аттракционов</t>
  </si>
  <si>
    <t>Организация досуговой деятельности подростков в летний период, обеспечение работы детских аттракционов 6 дней в неделю</t>
  </si>
  <si>
    <t>4. Перечень мероприятий муниципальной подпрограммы «Молодёжь города на территории ЗАТО  г.Радужный Владимирской области»</t>
  </si>
  <si>
    <t>Наименование мероприятия</t>
  </si>
  <si>
    <t>Объем финанси-рования (тыс. руб.)</t>
  </si>
  <si>
    <t>из федерального бюджет</t>
  </si>
  <si>
    <t>Основное мероприятие "Молодёжь города"</t>
  </si>
  <si>
    <t xml:space="preserve">Цель: содействие развитию и реализации потенциала молодёжи.  </t>
  </si>
  <si>
    <t xml:space="preserve">Задача: формирование и развитие гражданственности и патриотизма молодежи, воспитание уважения к историческому и культурному наследию.                            </t>
  </si>
  <si>
    <t>Акция «Мы граждане – России» по вручению паспортов несовершеннолетним гражданам (приобретение цветов, сувениров, подарков)</t>
  </si>
  <si>
    <t>Повышение уровня гражданского самосознания подростков, формирование уважения к государственным символам России, проведение ежегодно не менее 4 церемоний</t>
  </si>
  <si>
    <t>Участие поискового отряда «Гром», членов Ассоциации поисковых отрядов «Гром» Владимирской области в Вахтах Памяти, поиске и захоронении останков бойцов Советской армии, погибших в период Великой Отечественной войны:                                                                             - транспортные расходы;                                                                     - командировочные расходы;                                                           - материальное обеспечение</t>
  </si>
  <si>
    <t xml:space="preserve"> Управление образования </t>
  </si>
  <si>
    <t>Увековечение памяти советских воинов, погибших в Великой Отечественной войне, возрождение и развитие воинских традиций  среди молодежи, формирование чувства гордости  к историческим событиям страны, воспитание любви к Отечеству (не менее 2 экспедиций в год)</t>
  </si>
  <si>
    <t>Проведение международного военно-патриотического фестиваля "Память из пламяни"</t>
  </si>
  <si>
    <t>Фонд социальной поддержки населения</t>
  </si>
  <si>
    <t>Участие молодежи в патриотических мероприятиях</t>
  </si>
  <si>
    <t>Проведение акций среди молодёжи, посвящённых памятным датам (приобретение цветов, сувениров и т.д.)</t>
  </si>
  <si>
    <t>Воспитание у молодёжи любви к Отечеству, малой родине, формирование чувства гордости за великие исторические события </t>
  </si>
  <si>
    <t xml:space="preserve">5. </t>
  </si>
  <si>
    <t xml:space="preserve">Проведение городского конкурса социальных проектов молодёжных объединений и организаций, учащихся образовательных учреждений. Участие в аналогичных областных и федеральных конкурсах. </t>
  </si>
  <si>
    <t>Активизация деятельности молодежных и детских объединений и организаций</t>
  </si>
  <si>
    <t>Реализация проекта – победителя городского конкурса "Идея проектов"</t>
  </si>
  <si>
    <t>Реализация проекта – победителя областного конкурса проектов «Важное дело»</t>
  </si>
  <si>
    <t>Управление образования</t>
  </si>
  <si>
    <t>МБОУ СОШ №2</t>
  </si>
  <si>
    <t>МБОУДО ЦВР "Лад"</t>
  </si>
  <si>
    <t>Выборы в Молодёжный Парламент; Проведение заседаний, семинаров, слётов, школ для молодых парламентариев, молодёжного актива (оплата транспортных расходов, учёбы, лекторов и т.д.)</t>
  </si>
  <si>
    <t>Формирование и развитие молодёжного парламентского движения</t>
  </si>
  <si>
    <t>Проведение муниципального этапа и участие в областном конкурсе «Молодые лидеры Владимирского края»</t>
  </si>
  <si>
    <t>Выявление и поощрение молодых людей, обладающих организаторскими способностями и лидерскими качествами</t>
  </si>
  <si>
    <t>Поддержка и развитие ученического самоуправления (приобретение и изготовление символики, организация и проведение слётов, конференций, семинаров детских общественных организаций)</t>
  </si>
  <si>
    <t>Активизация деятельности детских объединений и организаций</t>
  </si>
  <si>
    <t>11.</t>
  </si>
  <si>
    <t>Организация работы Штаба добровольцев ЗАТО г. Радужный. Проведение добровольческих акций. Участие в областных, всероссийских  и международных добровольческих фестивалях, форумах, акциях.</t>
  </si>
  <si>
    <t>Развитие добровольчества                                                  среди молодого поколения</t>
  </si>
  <si>
    <t>12.</t>
  </si>
  <si>
    <t>Проведение акции «Подари ребёнку радость» (организация сбора игрушек для детских садов)</t>
  </si>
  <si>
    <t>МКУ «Комитет по культуре  и спорту», Молодёжный Парламент (по согласованию)</t>
  </si>
  <si>
    <t>Повышение авторитета семьи и укрепление традиционных семейных ценностей</t>
  </si>
  <si>
    <t>13.</t>
  </si>
  <si>
    <t>Проведение акций, праздничных и благотворительных мероприятий  для семей с детьми</t>
  </si>
  <si>
    <t>МКУ «Комитет по культуре  и спорту», Молодёжный Парламент ЗАТО г. Радужный (по согласованию)</t>
  </si>
  <si>
    <t>ежемесячно</t>
  </si>
  <si>
    <t>14.</t>
  </si>
  <si>
    <t>Проведение мероприятий, посвящённых празднованию Дня Молодёжи</t>
  </si>
  <si>
    <t>Формирование позитивного имиджа молодёжи, популяризация её творческих достижений и общественно — полезных инициатив</t>
  </si>
  <si>
    <t>15.</t>
  </si>
  <si>
    <t>Организация выставок творчества представителей молодёжи, поддержка молодёжных объединений, клубов, музыкальных групп</t>
  </si>
  <si>
    <t>Поддержка творческих инициатив молодёжи</t>
  </si>
  <si>
    <t>16.</t>
  </si>
  <si>
    <t>Проведение городских игр «Что? Где? Когда?»</t>
  </si>
  <si>
    <t>Поддержка талантливой молодёжи</t>
  </si>
  <si>
    <t>17.</t>
  </si>
  <si>
    <t>Вручение стипендий  одаренным детям за успехи в учебе, творчестве и спорте</t>
  </si>
  <si>
    <t>Поддержка талантливых детей и  молодёжи(не менее 10 стипендий и одноразовых выплат)</t>
  </si>
  <si>
    <t>18.</t>
  </si>
  <si>
    <t>Проведение  акций по профилактике асоциального поведения и пропаганде здорового образа жизни среди молодёжи</t>
  </si>
  <si>
    <t>Формирование установок на здоровый образ жизни подрастающего поколения с использованием творческого потенциала молодёжи</t>
  </si>
  <si>
    <t>19.</t>
  </si>
  <si>
    <t>Организация и проведение конференций, круглых столов по вопросам пропаганды здорового образа жизни, профилактики асоциальных явлений в молодёжной среде</t>
  </si>
  <si>
    <t>Повышение уровня квалификации специалистов, обмен опытом успешной работы</t>
  </si>
  <si>
    <t>20.</t>
  </si>
  <si>
    <t>Взаимодействие со средствами массовой информации по созданию информационных передач, сюжетов на телевизионных каналах, тематических  выпусков в печатных средствах массовой информации на молодёжную тематику</t>
  </si>
  <si>
    <t>Формирование позитивного мировосприятия молодёжи, повышение уровня информированности о реализации молодёжной политики</t>
  </si>
  <si>
    <t>21.</t>
  </si>
  <si>
    <t>Участие в областных и проведение городских конференций, круглых столов, семинаров по различным направлениям молодёжной политики (оплата организационных взносов, командировочных расходов, проживания)</t>
  </si>
  <si>
    <t>Повышение профессионального уровня специалистов, работающих с молодёжью, обмен опытом работы</t>
  </si>
  <si>
    <t xml:space="preserve">4. Перечень мероприятий муниципальной подпрограммы   «Временная занятость детей и молодёжи на территории ЗАТО  г.Радужный Владимирской области» </t>
  </si>
  <si>
    <t>Объем финанси-рования    (тыс. руб.)</t>
  </si>
  <si>
    <t>Основное мероприятие "Временная занятость детей и молодёжи"</t>
  </si>
  <si>
    <t xml:space="preserve"> Цель: укрепление системы профилактики безнадзорности и правонарушений несовершеннолетних.</t>
  </si>
  <si>
    <t xml:space="preserve"> Задача: временное трудоустройство несовершеннолетних граждан.</t>
  </si>
  <si>
    <t>Проведение мелкого ремонта школьной мебели,  уборка скошенной травы, перекопка клумб, посадка цветов,                   прополка, полив на территории МБОУ СОШ №1, МБОУ СОШ №2,  МБОУ ДО ЦВР «Лад».</t>
  </si>
  <si>
    <t>Управление образования                                                                                 (МБОУ СОШ №1, МБОУ СОШ №2,                                       МБОУ ДО ЦВР «Лад»)</t>
  </si>
  <si>
    <t>Сокращение подростковой преступности, получение подростками практических знаний основ рабочих профессий, навыков, необходимых в повседневной жизни,
возможность подростка внести свой вклад в семейный бюджет
Обеспеченность рабочими местами несовершеннолетних, состоящих на всех видах профилактического учета:
2017 г. – 100%
2018 г. -  100 %
2019 г. – 100%                                                                                                                                                   2020 г. - 100%                                                                                                                                               2021 г. - 100%</t>
  </si>
  <si>
    <t>Благоустройство и озеленение территорий детских садов,  перекопка клумб, посадка цветов, прополка, полив, вырубка и обрезка кустов, покраска малых форм, уборка территории, участков и прогулочных веранд.</t>
  </si>
  <si>
    <t>Управление образования  (МБДОУ  ЦРР д/с № 3,                             МБДОУ  ЦРР д/с № 5,  МБДОУ  ЦРР д/с № 6)</t>
  </si>
  <si>
    <t>Уборка городского парка от мусора, веток, поливка клумб.</t>
  </si>
  <si>
    <t>МКУ «Комитет по культуре и спорту»    (МБУК Парк  культуры и  отдыха)</t>
  </si>
  <si>
    <t>Благоустройство и озеленение территории МБУК ДОД ДШИ,  перекопка клумб, посадка  цветов, прополка, полив.</t>
  </si>
  <si>
    <t>МКУ «Комитет по культуре и спорту» (МБУК ДОД ДШИ)</t>
  </si>
  <si>
    <t>Благоустройство территории МБУК ЦДМ, обработка газонов, высев травы, уборка скошенной травы.</t>
  </si>
  <si>
    <t>МКУ «Комитет по культуре и спорту» (МБУК ЦДМ)</t>
  </si>
  <si>
    <t>Благоустройство территории, прилегающей к с/к “Кристалл” и плавательному бассейну, благоустройство территории, прилегающей к лыжной базе</t>
  </si>
  <si>
    <t>МКУ «Комитет по культуре и спорту» (МБОУ ДОД ДЮСШ)</t>
  </si>
  <si>
    <t>Поддержка молодёжного движения студенческих отрядов</t>
  </si>
  <si>
    <t>Развитие студенческого движения стройотрядов</t>
  </si>
  <si>
    <t>Благоустройство и озеленение городских территорий,  перекопка клумб, посадка цветов, прополка, полив, вырубка и обрезка кустов</t>
  </si>
  <si>
    <t>МКУ "Дорожник"</t>
  </si>
  <si>
    <t>Сокращение подростковой преступности, получение подростками практических знаний основ рабочих профессий, навыков, необходимых в повседневной жизни</t>
  </si>
  <si>
    <t xml:space="preserve">Предоставления субсидии из бюджета ЗАТО г. 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 </t>
  </si>
  <si>
    <t>Сокращение подростковой преступности, получение подростками практических знаний основ рабочих профессий, навыков</t>
  </si>
  <si>
    <t>2017-2025</t>
  </si>
  <si>
    <t xml:space="preserve">         МКУ «Комитет по  культуре и спорту»                      </t>
  </si>
  <si>
    <t>2017-2025 годы</t>
  </si>
  <si>
    <t>2025 год</t>
  </si>
  <si>
    <t xml:space="preserve">2024 год </t>
  </si>
  <si>
    <t>МКУ «Комитет по культуре  и спорту», Управление образования, ФСПН, МБУК КЦ «Досуг»,  МБУК "Парк культуры и отдыха", МКУ "Дорожник"</t>
  </si>
  <si>
    <t>ЗАО "Радугаэнерго", ООО "Орион-Р", МУП "ЖКХ"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</si>
</sst>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00"/>
    <numFmt numFmtId="166" formatCode="0.000"/>
    <numFmt numFmtId="167" formatCode="#,##0.000"/>
    <numFmt numFmtId="168" formatCode="_-* #,##0.00\ _₽_-;\-* #,##0.00\ _₽_-;_-* \-??\ _₽_-;_-@_-"/>
    <numFmt numFmtId="169" formatCode="#,##0.00000\ _₽;\-#,##0.00000\ _₽"/>
    <numFmt numFmtId="170" formatCode="0.0"/>
    <numFmt numFmtId="171" formatCode="0.000000"/>
    <numFmt numFmtId="172" formatCode="_-* #,##0.00&quot;р.&quot;_-;\-* #,##0.00&quot;р.&quot;_-;_-* \-??&quot;р.&quot;_-;_-@_-"/>
    <numFmt numFmtId="173" formatCode="0.0000"/>
    <numFmt numFmtId="174" formatCode="#,##0.000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Border="0" applyProtection="0">
      <alignment/>
    </xf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8" fontId="0" fillId="0" borderId="0" applyBorder="0" applyProtection="0">
      <alignment/>
    </xf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6" fontId="4" fillId="0" borderId="25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166" fontId="4" fillId="0" borderId="25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5" fontId="3" fillId="0" borderId="30" xfId="0" applyNumberFormat="1" applyFont="1" applyBorder="1" applyAlignment="1">
      <alignment horizontal="center" vertical="center" wrapText="1"/>
    </xf>
    <xf numFmtId="166" fontId="3" fillId="0" borderId="3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 vertical="center" wrapText="1"/>
    </xf>
    <xf numFmtId="166" fontId="4" fillId="0" borderId="30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/>
    </xf>
    <xf numFmtId="165" fontId="3" fillId="0" borderId="30" xfId="0" applyNumberFormat="1" applyFont="1" applyBorder="1" applyAlignment="1">
      <alignment horizontal="center"/>
    </xf>
    <xf numFmtId="166" fontId="3" fillId="0" borderId="3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71" fontId="5" fillId="0" borderId="0" xfId="0" applyNumberFormat="1" applyFont="1" applyAlignment="1">
      <alignment horizontal="left" indent="1"/>
    </xf>
    <xf numFmtId="167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29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7" fontId="10" fillId="0" borderId="13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6" fontId="3" fillId="0" borderId="35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14" fillId="34" borderId="14" xfId="0" applyFont="1" applyFill="1" applyBorder="1" applyAlignment="1">
      <alignment horizontal="center" vertical="center" wrapText="1"/>
    </xf>
    <xf numFmtId="165" fontId="14" fillId="34" borderId="14" xfId="0" applyNumberFormat="1" applyFont="1" applyFill="1" applyBorder="1" applyAlignment="1">
      <alignment horizontal="center" vertical="center" wrapText="1"/>
    </xf>
    <xf numFmtId="2" fontId="14" fillId="34" borderId="14" xfId="0" applyNumberFormat="1" applyFont="1" applyFill="1" applyBorder="1" applyAlignment="1">
      <alignment horizontal="center" vertical="center" wrapText="1"/>
    </xf>
    <xf numFmtId="167" fontId="14" fillId="34" borderId="14" xfId="0" applyNumberFormat="1" applyFont="1" applyFill="1" applyBorder="1" applyAlignment="1">
      <alignment horizontal="center" vertical="center" wrapText="1"/>
    </xf>
    <xf numFmtId="173" fontId="14" fillId="34" borderId="14" xfId="0" applyNumberFormat="1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/>
    </xf>
    <xf numFmtId="165" fontId="14" fillId="34" borderId="14" xfId="0" applyNumberFormat="1" applyFont="1" applyFill="1" applyBorder="1" applyAlignment="1">
      <alignment horizontal="center" vertical="center"/>
    </xf>
    <xf numFmtId="165" fontId="14" fillId="35" borderId="14" xfId="0" applyNumberFormat="1" applyFont="1" applyFill="1" applyBorder="1" applyAlignment="1">
      <alignment horizontal="center" vertical="center" wrapText="1"/>
    </xf>
    <xf numFmtId="2" fontId="14" fillId="34" borderId="14" xfId="0" applyNumberFormat="1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 wrapText="1"/>
    </xf>
    <xf numFmtId="165" fontId="15" fillId="34" borderId="14" xfId="0" applyNumberFormat="1" applyFont="1" applyFill="1" applyBorder="1" applyAlignment="1">
      <alignment horizontal="center" vertical="center" wrapText="1"/>
    </xf>
    <xf numFmtId="2" fontId="15" fillId="34" borderId="14" xfId="0" applyNumberFormat="1" applyFont="1" applyFill="1" applyBorder="1" applyAlignment="1">
      <alignment horizontal="center" vertical="center" wrapText="1"/>
    </xf>
    <xf numFmtId="167" fontId="15" fillId="34" borderId="14" xfId="0" applyNumberFormat="1" applyFont="1" applyFill="1" applyBorder="1" applyAlignment="1">
      <alignment horizontal="center" vertical="center" wrapText="1"/>
    </xf>
    <xf numFmtId="166" fontId="14" fillId="34" borderId="14" xfId="0" applyNumberFormat="1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/>
    </xf>
    <xf numFmtId="165" fontId="14" fillId="34" borderId="14" xfId="0" applyNumberFormat="1" applyFont="1" applyFill="1" applyBorder="1" applyAlignment="1">
      <alignment horizontal="center"/>
    </xf>
    <xf numFmtId="2" fontId="14" fillId="34" borderId="14" xfId="0" applyNumberFormat="1" applyFont="1" applyFill="1" applyBorder="1" applyAlignment="1">
      <alignment horizontal="center"/>
    </xf>
    <xf numFmtId="164" fontId="14" fillId="34" borderId="14" xfId="0" applyNumberFormat="1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2" fontId="14" fillId="35" borderId="14" xfId="0" applyNumberFormat="1" applyFont="1" applyFill="1" applyBorder="1" applyAlignment="1">
      <alignment horizontal="center" vertical="center" wrapText="1"/>
    </xf>
    <xf numFmtId="167" fontId="14" fillId="35" borderId="14" xfId="0" applyNumberFormat="1" applyFont="1" applyFill="1" applyBorder="1" applyAlignment="1">
      <alignment horizontal="center" vertical="center" wrapText="1"/>
    </xf>
    <xf numFmtId="2" fontId="8" fillId="34" borderId="14" xfId="0" applyNumberFormat="1" applyFont="1" applyFill="1" applyBorder="1" applyAlignment="1">
      <alignment horizontal="center" vertical="center" wrapText="1"/>
    </xf>
    <xf numFmtId="2" fontId="8" fillId="35" borderId="14" xfId="0" applyNumberFormat="1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 vertical="center"/>
    </xf>
    <xf numFmtId="166" fontId="14" fillId="34" borderId="14" xfId="0" applyNumberFormat="1" applyFont="1" applyFill="1" applyBorder="1" applyAlignment="1">
      <alignment horizontal="center" vertical="center"/>
    </xf>
    <xf numFmtId="165" fontId="14" fillId="35" borderId="14" xfId="0" applyNumberFormat="1" applyFont="1" applyFill="1" applyBorder="1" applyAlignment="1">
      <alignment horizontal="center" vertical="center"/>
    </xf>
    <xf numFmtId="166" fontId="14" fillId="34" borderId="30" xfId="0" applyNumberFormat="1" applyFont="1" applyFill="1" applyBorder="1" applyAlignment="1">
      <alignment horizontal="center" vertical="center"/>
    </xf>
    <xf numFmtId="166" fontId="14" fillId="35" borderId="14" xfId="0" applyNumberFormat="1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167" fontId="14" fillId="34" borderId="10" xfId="0" applyNumberFormat="1" applyFont="1" applyFill="1" applyBorder="1" applyAlignment="1">
      <alignment horizontal="center" vertical="center" wrapText="1"/>
    </xf>
    <xf numFmtId="167" fontId="8" fillId="34" borderId="10" xfId="0" applyNumberFormat="1" applyFont="1" applyFill="1" applyBorder="1" applyAlignment="1">
      <alignment horizontal="center" vertical="center" wrapText="1"/>
    </xf>
    <xf numFmtId="174" fontId="8" fillId="34" borderId="10" xfId="0" applyNumberFormat="1" applyFont="1" applyFill="1" applyBorder="1" applyAlignment="1">
      <alignment horizontal="center" vertical="center" wrapText="1"/>
    </xf>
    <xf numFmtId="4" fontId="14" fillId="34" borderId="14" xfId="0" applyNumberFormat="1" applyFont="1" applyFill="1" applyBorder="1" applyAlignment="1">
      <alignment horizontal="center" vertical="center" wrapText="1"/>
    </xf>
    <xf numFmtId="4" fontId="14" fillId="35" borderId="14" xfId="0" applyNumberFormat="1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4" fontId="14" fillId="34" borderId="30" xfId="0" applyNumberFormat="1" applyFont="1" applyFill="1" applyBorder="1" applyAlignment="1">
      <alignment horizontal="center" vertical="center" wrapText="1"/>
    </xf>
    <xf numFmtId="4" fontId="14" fillId="35" borderId="30" xfId="0" applyNumberFormat="1" applyFont="1" applyFill="1" applyBorder="1" applyAlignment="1">
      <alignment horizontal="center" vertical="center" wrapText="1"/>
    </xf>
    <xf numFmtId="2" fontId="14" fillId="35" borderId="14" xfId="0" applyNumberFormat="1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4" borderId="36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/>
    </xf>
    <xf numFmtId="4" fontId="8" fillId="35" borderId="14" xfId="0" applyNumberFormat="1" applyFont="1" applyFill="1" applyBorder="1" applyAlignment="1">
      <alignment horizontal="center" vertical="center" wrapText="1"/>
    </xf>
    <xf numFmtId="4" fontId="10" fillId="35" borderId="14" xfId="0" applyNumberFormat="1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/>
    </xf>
    <xf numFmtId="4" fontId="15" fillId="34" borderId="30" xfId="0" applyNumberFormat="1" applyFont="1" applyFill="1" applyBorder="1" applyAlignment="1">
      <alignment horizontal="center" vertical="center" wrapText="1"/>
    </xf>
    <xf numFmtId="4" fontId="14" fillId="34" borderId="14" xfId="0" applyNumberFormat="1" applyFont="1" applyFill="1" applyBorder="1" applyAlignment="1">
      <alignment horizontal="center" vertical="center"/>
    </xf>
    <xf numFmtId="4" fontId="14" fillId="35" borderId="14" xfId="0" applyNumberFormat="1" applyFont="1" applyFill="1" applyBorder="1" applyAlignment="1">
      <alignment horizontal="center" vertical="center"/>
    </xf>
    <xf numFmtId="4" fontId="14" fillId="34" borderId="14" xfId="0" applyNumberFormat="1" applyFont="1" applyFill="1" applyBorder="1" applyAlignment="1">
      <alignment horizontal="center"/>
    </xf>
    <xf numFmtId="4" fontId="14" fillId="35" borderId="14" xfId="0" applyNumberFormat="1" applyFont="1" applyFill="1" applyBorder="1" applyAlignment="1">
      <alignment horizontal="center"/>
    </xf>
    <xf numFmtId="0" fontId="14" fillId="34" borderId="37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 wrapText="1"/>
    </xf>
    <xf numFmtId="2" fontId="14" fillId="35" borderId="14" xfId="0" applyNumberFormat="1" applyFont="1" applyFill="1" applyBorder="1" applyAlignment="1">
      <alignment horizontal="center" vertical="center"/>
    </xf>
    <xf numFmtId="4" fontId="15" fillId="34" borderId="14" xfId="0" applyNumberFormat="1" applyFont="1" applyFill="1" applyBorder="1" applyAlignment="1">
      <alignment horizontal="center" vertical="center" wrapText="1"/>
    </xf>
    <xf numFmtId="4" fontId="16" fillId="35" borderId="14" xfId="0" applyNumberFormat="1" applyFont="1" applyFill="1" applyBorder="1" applyAlignment="1">
      <alignment horizontal="center" vertical="center" wrapText="1"/>
    </xf>
    <xf numFmtId="2" fontId="15" fillId="35" borderId="14" xfId="0" applyNumberFormat="1" applyFont="1" applyFill="1" applyBorder="1" applyAlignment="1">
      <alignment horizontal="center" vertical="center"/>
    </xf>
    <xf numFmtId="4" fontId="8" fillId="35" borderId="30" xfId="0" applyNumberFormat="1" applyFont="1" applyFill="1" applyBorder="1" applyAlignment="1">
      <alignment horizontal="center" vertical="center" wrapText="1"/>
    </xf>
    <xf numFmtId="2" fontId="14" fillId="35" borderId="30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 wrapText="1"/>
    </xf>
    <xf numFmtId="49" fontId="14" fillId="35" borderId="14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 wrapText="1"/>
    </xf>
    <xf numFmtId="4" fontId="8" fillId="34" borderId="22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170" fontId="8" fillId="34" borderId="14" xfId="0" applyNumberFormat="1" applyFont="1" applyFill="1" applyBorder="1" applyAlignment="1">
      <alignment horizontal="center" vertical="center"/>
    </xf>
    <xf numFmtId="167" fontId="8" fillId="34" borderId="14" xfId="0" applyNumberFormat="1" applyFont="1" applyFill="1" applyBorder="1" applyAlignment="1">
      <alignment horizontal="center" vertical="center" wrapText="1"/>
    </xf>
    <xf numFmtId="2" fontId="8" fillId="34" borderId="14" xfId="0" applyNumberFormat="1" applyFont="1" applyFill="1" applyBorder="1" applyAlignment="1">
      <alignment horizontal="center" vertical="center"/>
    </xf>
    <xf numFmtId="4" fontId="8" fillId="34" borderId="14" xfId="0" applyNumberFormat="1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 wrapText="1"/>
    </xf>
    <xf numFmtId="4" fontId="8" fillId="34" borderId="30" xfId="0" applyNumberFormat="1" applyFont="1" applyFill="1" applyBorder="1" applyAlignment="1">
      <alignment horizontal="center" vertical="center" wrapText="1"/>
    </xf>
    <xf numFmtId="4" fontId="8" fillId="34" borderId="30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167" fontId="8" fillId="34" borderId="16" xfId="0" applyNumberFormat="1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2" fontId="9" fillId="35" borderId="14" xfId="0" applyNumberFormat="1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/>
    </xf>
    <xf numFmtId="2" fontId="9" fillId="35" borderId="14" xfId="0" applyNumberFormat="1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 vertical="center"/>
    </xf>
    <xf numFmtId="167" fontId="9" fillId="35" borderId="14" xfId="0" applyNumberFormat="1" applyFont="1" applyFill="1" applyBorder="1" applyAlignment="1">
      <alignment horizontal="center" vertical="center" wrapText="1"/>
    </xf>
    <xf numFmtId="4" fontId="9" fillId="35" borderId="14" xfId="0" applyNumberFormat="1" applyFont="1" applyFill="1" applyBorder="1" applyAlignment="1">
      <alignment horizontal="center" vertical="center" wrapText="1"/>
    </xf>
    <xf numFmtId="2" fontId="9" fillId="35" borderId="14" xfId="0" applyNumberFormat="1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  <xf numFmtId="165" fontId="9" fillId="35" borderId="14" xfId="0" applyNumberFormat="1" applyFont="1" applyFill="1" applyBorder="1" applyAlignment="1">
      <alignment horizontal="center" vertical="center" wrapText="1"/>
    </xf>
    <xf numFmtId="165" fontId="9" fillId="35" borderId="14" xfId="42" applyNumberFormat="1" applyFont="1" applyFill="1" applyBorder="1" applyAlignment="1" applyProtection="1">
      <alignment horizontal="center" vertical="center" wrapText="1"/>
      <protection/>
    </xf>
    <xf numFmtId="166" fontId="9" fillId="35" borderId="14" xfId="0" applyNumberFormat="1" applyFont="1" applyFill="1" applyBorder="1" applyAlignment="1">
      <alignment horizontal="center" vertical="center" wrapText="1"/>
    </xf>
    <xf numFmtId="173" fontId="9" fillId="35" borderId="14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165" fontId="9" fillId="34" borderId="14" xfId="0" applyNumberFormat="1" applyFont="1" applyFill="1" applyBorder="1" applyAlignment="1">
      <alignment horizontal="center" vertical="center" wrapText="1"/>
    </xf>
    <xf numFmtId="2" fontId="9" fillId="34" borderId="14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/>
    </xf>
    <xf numFmtId="4" fontId="9" fillId="35" borderId="36" xfId="0" applyNumberFormat="1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/>
    </xf>
    <xf numFmtId="4" fontId="9" fillId="35" borderId="37" xfId="0" applyNumberFormat="1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164" fontId="6" fillId="34" borderId="22" xfId="0" applyNumberFormat="1" applyFont="1" applyFill="1" applyBorder="1" applyAlignment="1">
      <alignment horizontal="center" vertical="center" wrapText="1"/>
    </xf>
    <xf numFmtId="4" fontId="6" fillId="34" borderId="22" xfId="0" applyNumberFormat="1" applyFont="1" applyFill="1" applyBorder="1" applyAlignment="1">
      <alignment horizontal="center" vertical="center" wrapText="1"/>
    </xf>
    <xf numFmtId="170" fontId="6" fillId="34" borderId="2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65" fontId="6" fillId="34" borderId="14" xfId="0" applyNumberFormat="1" applyFont="1" applyFill="1" applyBorder="1" applyAlignment="1">
      <alignment horizontal="center" vertical="center" wrapText="1"/>
    </xf>
    <xf numFmtId="2" fontId="6" fillId="34" borderId="14" xfId="0" applyNumberFormat="1" applyFont="1" applyFill="1" applyBorder="1" applyAlignment="1">
      <alignment horizontal="center" vertical="center" wrapText="1"/>
    </xf>
    <xf numFmtId="164" fontId="6" fillId="34" borderId="14" xfId="0" applyNumberFormat="1" applyFont="1" applyFill="1" applyBorder="1" applyAlignment="1">
      <alignment horizontal="center" vertical="center" wrapText="1"/>
    </xf>
    <xf numFmtId="170" fontId="6" fillId="34" borderId="14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2" fontId="6" fillId="34" borderId="30" xfId="0" applyNumberFormat="1" applyFont="1" applyFill="1" applyBorder="1" applyAlignment="1">
      <alignment horizontal="center" vertical="center" wrapText="1"/>
    </xf>
    <xf numFmtId="170" fontId="6" fillId="34" borderId="30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164" fontId="6" fillId="34" borderId="16" xfId="0" applyNumberFormat="1" applyFont="1" applyFill="1" applyBorder="1" applyAlignment="1">
      <alignment horizontal="center" vertical="center" wrapText="1"/>
    </xf>
    <xf numFmtId="170" fontId="6" fillId="34" borderId="16" xfId="0" applyNumberFormat="1" applyFont="1" applyFill="1" applyBorder="1" applyAlignment="1">
      <alignment horizontal="center" vertical="center" wrapText="1"/>
    </xf>
    <xf numFmtId="170" fontId="9" fillId="34" borderId="14" xfId="0" applyNumberFormat="1" applyFont="1" applyFill="1" applyBorder="1" applyAlignment="1">
      <alignment horizontal="center"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4" fontId="11" fillId="34" borderId="14" xfId="0" applyNumberFormat="1" applyFont="1" applyFill="1" applyBorder="1" applyAlignment="1">
      <alignment horizontal="center" vertical="center" wrapText="1"/>
    </xf>
    <xf numFmtId="167" fontId="9" fillId="34" borderId="14" xfId="0" applyNumberFormat="1" applyFont="1" applyFill="1" applyBorder="1" applyAlignment="1">
      <alignment horizontal="center" vertical="center" wrapText="1"/>
    </xf>
    <xf numFmtId="169" fontId="9" fillId="34" borderId="14" xfId="58" applyNumberFormat="1" applyFont="1" applyFill="1" applyBorder="1" applyAlignment="1" applyProtection="1">
      <alignment horizontal="center" vertical="center" wrapText="1"/>
      <protection/>
    </xf>
    <xf numFmtId="0" fontId="9" fillId="34" borderId="30" xfId="0" applyFont="1" applyFill="1" applyBorder="1" applyAlignment="1">
      <alignment horizontal="center" vertical="center" wrapText="1"/>
    </xf>
    <xf numFmtId="4" fontId="9" fillId="34" borderId="30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167" fontId="6" fillId="34" borderId="22" xfId="0" applyNumberFormat="1" applyFont="1" applyFill="1" applyBorder="1" applyAlignment="1">
      <alignment horizontal="center" vertical="center" wrapText="1"/>
    </xf>
    <xf numFmtId="166" fontId="6" fillId="34" borderId="14" xfId="0" applyNumberFormat="1" applyFont="1" applyFill="1" applyBorder="1" applyAlignment="1">
      <alignment horizontal="center" vertical="center" wrapText="1"/>
    </xf>
    <xf numFmtId="167" fontId="6" fillId="34" borderId="14" xfId="0" applyNumberFormat="1" applyFont="1" applyFill="1" applyBorder="1" applyAlignment="1">
      <alignment horizontal="center" vertical="center" wrapText="1"/>
    </xf>
    <xf numFmtId="2" fontId="6" fillId="34" borderId="16" xfId="0" applyNumberFormat="1" applyFont="1" applyFill="1" applyBorder="1" applyAlignment="1">
      <alignment horizontal="center" vertical="center" wrapText="1"/>
    </xf>
    <xf numFmtId="166" fontId="6" fillId="34" borderId="16" xfId="0" applyNumberFormat="1" applyFont="1" applyFill="1" applyBorder="1" applyAlignment="1">
      <alignment horizontal="center" vertical="center" wrapText="1"/>
    </xf>
    <xf numFmtId="2" fontId="14" fillId="34" borderId="14" xfId="0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167" fontId="9" fillId="34" borderId="14" xfId="0" applyNumberFormat="1" applyFont="1" applyFill="1" applyBorder="1" applyAlignment="1">
      <alignment horizontal="center"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166" fontId="9" fillId="34" borderId="14" xfId="0" applyNumberFormat="1" applyFont="1" applyFill="1" applyBorder="1" applyAlignment="1">
      <alignment horizontal="center" vertical="center" wrapText="1"/>
    </xf>
    <xf numFmtId="2" fontId="9" fillId="34" borderId="14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0" fontId="6" fillId="0" borderId="20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49" xfId="0" applyFont="1" applyBorder="1" applyAlignment="1">
      <alignment vertical="top" wrapText="1"/>
    </xf>
    <xf numFmtId="4" fontId="9" fillId="35" borderId="14" xfId="0" applyNumberFormat="1" applyFont="1" applyFill="1" applyBorder="1" applyAlignment="1">
      <alignment horizontal="center" vertical="center" wrapText="1"/>
    </xf>
    <xf numFmtId="165" fontId="9" fillId="35" borderId="14" xfId="0" applyNumberFormat="1" applyFont="1" applyFill="1" applyBorder="1" applyAlignment="1">
      <alignment horizontal="center" vertical="center" wrapText="1"/>
    </xf>
    <xf numFmtId="2" fontId="9" fillId="35" borderId="14" xfId="0" applyNumberFormat="1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left" vertical="top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9" fillId="35" borderId="50" xfId="0" applyFont="1" applyFill="1" applyBorder="1" applyAlignment="1">
      <alignment horizontal="center" vertical="center" wrapText="1"/>
    </xf>
    <xf numFmtId="49" fontId="9" fillId="35" borderId="30" xfId="0" applyNumberFormat="1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170" fontId="6" fillId="34" borderId="19" xfId="0" applyNumberFormat="1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4" fontId="14" fillId="34" borderId="14" xfId="0" applyNumberFormat="1" applyFont="1" applyFill="1" applyBorder="1" applyAlignment="1">
      <alignment horizontal="center" vertical="center" wrapText="1"/>
    </xf>
    <xf numFmtId="4" fontId="14" fillId="35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 wrapText="1"/>
    </xf>
    <xf numFmtId="49" fontId="14" fillId="35" borderId="14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54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/>
    </xf>
    <xf numFmtId="165" fontId="14" fillId="34" borderId="14" xfId="0" applyNumberFormat="1" applyFont="1" applyFill="1" applyBorder="1" applyAlignment="1">
      <alignment horizontal="center" vertical="center" wrapText="1"/>
    </xf>
    <xf numFmtId="2" fontId="14" fillId="34" borderId="1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right" vertical="top" wrapText="1"/>
    </xf>
    <xf numFmtId="167" fontId="14" fillId="34" borderId="1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 wrapText="1"/>
    </xf>
    <xf numFmtId="2" fontId="8" fillId="34" borderId="14" xfId="0" applyNumberFormat="1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6325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4\&#1086;&#1073;&#1084;&#1077;&#1085;%20&#1084;&#1086;&#1083;&#1086;&#1076;&#1077;&#1078;&#1082;&#1072;%202\Documents%20and%20Settings\&#1048;&#1075;&#1085;&#1072;&#1090;&#1086;&#1089;&#1103;&#1085;\&#1052;&#1086;&#1080;%20&#1076;&#1086;&#1082;&#1091;&#1084;&#1077;&#1085;&#1090;&#1099;\NetSpeakerphone\Received%20Files\&#1050;&#1050;&#1048;&#1057;-&#1059;&#1093;&#1072;&#1085;&#1086;&#1074;&#1072;\p_484&#1085;&#1086;&#1074;&#1086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СУРСНОЕ ОБЕСП,"/>
      <sheetName val="соц. поддержка"/>
      <sheetName val="орг. досуга"/>
      <sheetName val="молодежь города"/>
      <sheetName val="временная занятость"/>
    </sheetNames>
    <sheetDataSet>
      <sheetData sheetId="1">
        <row r="47">
          <cell r="G47">
            <v>269.537</v>
          </cell>
          <cell r="H47">
            <v>150</v>
          </cell>
        </row>
      </sheetData>
      <sheetData sheetId="2">
        <row r="40">
          <cell r="G40">
            <v>319.87601</v>
          </cell>
        </row>
      </sheetData>
      <sheetData sheetId="4">
        <row r="44">
          <cell r="G44">
            <v>756.74762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61"/>
  <sheetViews>
    <sheetView view="pageBreakPreview" zoomScale="50" zoomScaleSheetLayoutView="50" zoomScalePageLayoutView="0" workbookViewId="0" topLeftCell="A22">
      <selection activeCell="J53" sqref="J53"/>
    </sheetView>
  </sheetViews>
  <sheetFormatPr defaultColWidth="9.140625" defaultRowHeight="15"/>
  <cols>
    <col min="1" max="1" width="7.7109375" style="1" customWidth="1"/>
    <col min="2" max="2" width="72.140625" style="1" customWidth="1"/>
    <col min="3" max="3" width="25.28125" style="1" customWidth="1"/>
    <col min="4" max="4" width="24.421875" style="1" customWidth="1"/>
    <col min="5" max="5" width="11.57421875" style="1" customWidth="1"/>
    <col min="6" max="6" width="14.7109375" style="1" customWidth="1"/>
    <col min="7" max="7" width="21.00390625" style="1" customWidth="1"/>
    <col min="8" max="8" width="16.28125" style="1" customWidth="1"/>
    <col min="9" max="9" width="21.00390625" style="1" customWidth="1"/>
    <col min="10" max="10" width="25.7109375" style="1" customWidth="1"/>
    <col min="11" max="11" width="74.7109375" style="1" customWidth="1"/>
    <col min="12" max="16384" width="8.8515625" style="1" customWidth="1"/>
  </cols>
  <sheetData>
    <row r="1" spans="1:11" ht="40.5" customHeight="1">
      <c r="A1" s="2"/>
      <c r="B1" s="245" t="s">
        <v>0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8.5" customHeight="1">
      <c r="A2" s="246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48" customHeight="1">
      <c r="A3" s="247" t="s">
        <v>2</v>
      </c>
      <c r="B3" s="247" t="s">
        <v>3</v>
      </c>
      <c r="C3" s="247" t="s">
        <v>4</v>
      </c>
      <c r="D3" s="247" t="s">
        <v>5</v>
      </c>
      <c r="E3" s="247" t="s">
        <v>6</v>
      </c>
      <c r="F3" s="247"/>
      <c r="G3" s="247"/>
      <c r="H3" s="247"/>
      <c r="I3" s="247"/>
      <c r="J3" s="247" t="s">
        <v>7</v>
      </c>
      <c r="K3" s="247" t="s">
        <v>8</v>
      </c>
    </row>
    <row r="4" spans="1:11" ht="23.25" customHeight="1">
      <c r="A4" s="247"/>
      <c r="B4" s="247"/>
      <c r="C4" s="247"/>
      <c r="D4" s="247"/>
      <c r="E4" s="247" t="s">
        <v>9</v>
      </c>
      <c r="F4" s="247" t="s">
        <v>10</v>
      </c>
      <c r="G4" s="247"/>
      <c r="H4" s="247"/>
      <c r="I4" s="247"/>
      <c r="J4" s="247"/>
      <c r="K4" s="247"/>
    </row>
    <row r="5" spans="1:11" ht="51.75" customHeight="1">
      <c r="A5" s="247"/>
      <c r="B5" s="247"/>
      <c r="C5" s="247"/>
      <c r="D5" s="247"/>
      <c r="E5" s="247"/>
      <c r="F5" s="247" t="s">
        <v>11</v>
      </c>
      <c r="G5" s="247"/>
      <c r="H5" s="247"/>
      <c r="I5" s="247" t="s">
        <v>12</v>
      </c>
      <c r="J5" s="247"/>
      <c r="K5" s="247"/>
    </row>
    <row r="6" spans="1:11" ht="29.25" customHeight="1">
      <c r="A6" s="247"/>
      <c r="B6" s="247"/>
      <c r="C6" s="247"/>
      <c r="D6" s="247"/>
      <c r="E6" s="247"/>
      <c r="F6" s="247" t="s">
        <v>13</v>
      </c>
      <c r="G6" s="247"/>
      <c r="H6" s="247"/>
      <c r="I6" s="247"/>
      <c r="J6" s="247"/>
      <c r="K6" s="247"/>
    </row>
    <row r="7" spans="1:11" ht="67.5" customHeight="1">
      <c r="A7" s="247"/>
      <c r="B7" s="247"/>
      <c r="C7" s="247"/>
      <c r="D7" s="247"/>
      <c r="E7" s="247"/>
      <c r="F7" s="3" t="s">
        <v>14</v>
      </c>
      <c r="G7" s="3" t="s">
        <v>15</v>
      </c>
      <c r="H7" s="3" t="s">
        <v>16</v>
      </c>
      <c r="I7" s="247"/>
      <c r="J7" s="247"/>
      <c r="K7" s="247"/>
    </row>
    <row r="8" spans="1:11" ht="24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25.5" customHeight="1">
      <c r="A9" s="249" t="s">
        <v>17</v>
      </c>
      <c r="B9" s="250" t="s">
        <v>18</v>
      </c>
      <c r="C9" s="6" t="s">
        <v>19</v>
      </c>
      <c r="D9" s="7">
        <f>I9+J9</f>
        <v>1620.56063</v>
      </c>
      <c r="E9" s="8" t="s">
        <v>20</v>
      </c>
      <c r="F9" s="8" t="s">
        <v>20</v>
      </c>
      <c r="G9" s="8" t="s">
        <v>20</v>
      </c>
      <c r="H9" s="8" t="s">
        <v>20</v>
      </c>
      <c r="I9" s="9">
        <f>I20+I30+I42+I52</f>
        <v>1420.56063</v>
      </c>
      <c r="J9" s="10">
        <f>'соц. поддержка'!J81+'молодежь города'!K211</f>
        <v>200</v>
      </c>
      <c r="K9" s="252" t="s">
        <v>201</v>
      </c>
    </row>
    <row r="10" spans="1:11" ht="27" customHeight="1">
      <c r="A10" s="249"/>
      <c r="B10" s="250"/>
      <c r="C10" s="11" t="s">
        <v>21</v>
      </c>
      <c r="D10" s="12">
        <f>'соц. поддержка'!D82+'организация досуга'!D75+'молодежь города'!E212+'временная занятость'!D91</f>
        <v>2244.06304</v>
      </c>
      <c r="E10" s="13" t="s">
        <v>20</v>
      </c>
      <c r="F10" s="14">
        <v>15</v>
      </c>
      <c r="G10" s="15" t="s">
        <v>20</v>
      </c>
      <c r="H10" s="14">
        <v>15</v>
      </c>
      <c r="I10" s="12">
        <f>'соц. поддержка'!I82+'организация досуга'!I75+'молодежь города'!J212+'временная занятость'!I91</f>
        <v>1779.06304</v>
      </c>
      <c r="J10" s="14">
        <f>'соц. поддержка'!J82+'молодежь города'!K212</f>
        <v>450</v>
      </c>
      <c r="K10" s="252"/>
    </row>
    <row r="11" spans="1:11" ht="24.75" customHeight="1">
      <c r="A11" s="249"/>
      <c r="B11" s="250"/>
      <c r="C11" s="11" t="s">
        <v>22</v>
      </c>
      <c r="D11" s="12">
        <f>H11+I11+J11</f>
        <v>2356.77543</v>
      </c>
      <c r="E11" s="13" t="s">
        <v>20</v>
      </c>
      <c r="F11" s="14">
        <v>45</v>
      </c>
      <c r="G11" s="15" t="s">
        <v>20</v>
      </c>
      <c r="H11" s="14">
        <f>H44</f>
        <v>45</v>
      </c>
      <c r="I11" s="12">
        <f>I22+I32+I44+I54</f>
        <v>1955.2854300000001</v>
      </c>
      <c r="J11" s="14">
        <f>J22+J44</f>
        <v>356.49</v>
      </c>
      <c r="K11" s="252"/>
    </row>
    <row r="12" spans="1:11" ht="24.75" customHeight="1">
      <c r="A12" s="249"/>
      <c r="B12" s="250"/>
      <c r="C12" s="11" t="s">
        <v>23</v>
      </c>
      <c r="D12" s="12">
        <f>'соц. поддержка'!D84+'организация досуга'!D77+'молодежь города'!E214+'временная занятость'!D93</f>
        <v>1724.79767</v>
      </c>
      <c r="E12" s="13" t="s">
        <v>20</v>
      </c>
      <c r="F12" s="15" t="s">
        <v>20</v>
      </c>
      <c r="G12" s="15" t="s">
        <v>20</v>
      </c>
      <c r="H12" s="15" t="s">
        <v>20</v>
      </c>
      <c r="I12" s="12">
        <f>I23+I33+I45+I55</f>
        <v>1537.64867</v>
      </c>
      <c r="J12" s="14">
        <f>J23+J45</f>
        <v>187.149</v>
      </c>
      <c r="K12" s="252"/>
    </row>
    <row r="13" spans="1:11" ht="23.25" customHeight="1">
      <c r="A13" s="249"/>
      <c r="B13" s="250"/>
      <c r="C13" s="11" t="s">
        <v>24</v>
      </c>
      <c r="D13" s="12">
        <f>'соц. поддержка'!D85+'организация досуга'!D78+'молодежь города'!E215+'временная занятость'!D94</f>
        <v>2104.39642</v>
      </c>
      <c r="E13" s="13" t="s">
        <v>20</v>
      </c>
      <c r="F13" s="14">
        <f>H13</f>
        <v>30</v>
      </c>
      <c r="G13" s="15" t="s">
        <v>20</v>
      </c>
      <c r="H13" s="14">
        <f>H46</f>
        <v>30</v>
      </c>
      <c r="I13" s="12">
        <f>'соц. поддержка'!I85+'организация досуга'!I78+'молодежь города'!J215+'временная занятость'!I94</f>
        <v>1822.39642</v>
      </c>
      <c r="J13" s="14">
        <f>J24+J46</f>
        <v>252</v>
      </c>
      <c r="K13" s="252"/>
    </row>
    <row r="14" spans="1:11" ht="23.25" customHeight="1">
      <c r="A14" s="249"/>
      <c r="B14" s="250"/>
      <c r="C14" s="11" t="s">
        <v>25</v>
      </c>
      <c r="D14" s="12">
        <f>D25+D35+D47+D57</f>
        <v>2000.70827</v>
      </c>
      <c r="E14" s="13" t="s">
        <v>20</v>
      </c>
      <c r="F14" s="14">
        <f>F47</f>
        <v>25</v>
      </c>
      <c r="G14" s="14" t="s">
        <v>20</v>
      </c>
      <c r="H14" s="14">
        <f>H47</f>
        <v>25</v>
      </c>
      <c r="I14" s="12">
        <f>I25+I35+I47+I57</f>
        <v>1975.70827</v>
      </c>
      <c r="J14" s="15" t="s">
        <v>20</v>
      </c>
      <c r="K14" s="252"/>
    </row>
    <row r="15" spans="1:11" ht="23.25" customHeight="1">
      <c r="A15" s="249"/>
      <c r="B15" s="250"/>
      <c r="C15" s="11" t="s">
        <v>26</v>
      </c>
      <c r="D15" s="12">
        <f>I15</f>
        <v>2112.279</v>
      </c>
      <c r="E15" s="13" t="s">
        <v>20</v>
      </c>
      <c r="F15" s="15" t="s">
        <v>20</v>
      </c>
      <c r="G15" s="15" t="s">
        <v>20</v>
      </c>
      <c r="H15" s="15" t="s">
        <v>20</v>
      </c>
      <c r="I15" s="12">
        <f>I26+I36+I48+I58</f>
        <v>2112.279</v>
      </c>
      <c r="J15" s="15" t="s">
        <v>20</v>
      </c>
      <c r="K15" s="252"/>
    </row>
    <row r="16" spans="1:11" ht="23.25" customHeight="1">
      <c r="A16" s="249"/>
      <c r="B16" s="250"/>
      <c r="C16" s="42" t="s">
        <v>27</v>
      </c>
      <c r="D16" s="12">
        <v>2112.279</v>
      </c>
      <c r="E16" s="13"/>
      <c r="F16" s="15"/>
      <c r="G16" s="15"/>
      <c r="H16" s="15"/>
      <c r="I16" s="12">
        <v>2112.279</v>
      </c>
      <c r="J16" s="45"/>
      <c r="K16" s="252"/>
    </row>
    <row r="17" spans="1:11" ht="23.25" customHeight="1">
      <c r="A17" s="249"/>
      <c r="B17" s="250"/>
      <c r="C17" s="16" t="s">
        <v>199</v>
      </c>
      <c r="D17" s="17">
        <v>2062.279</v>
      </c>
      <c r="E17" s="13" t="s">
        <v>20</v>
      </c>
      <c r="F17" s="15" t="s">
        <v>20</v>
      </c>
      <c r="G17" s="15" t="s">
        <v>20</v>
      </c>
      <c r="H17" s="15" t="s">
        <v>20</v>
      </c>
      <c r="I17" s="17">
        <v>2062.279</v>
      </c>
      <c r="J17" s="18" t="s">
        <v>20</v>
      </c>
      <c r="K17" s="252"/>
    </row>
    <row r="18" spans="1:11" ht="12.75" customHeight="1">
      <c r="A18" s="249"/>
      <c r="B18" s="253" t="s">
        <v>28</v>
      </c>
      <c r="C18" s="254" t="s">
        <v>198</v>
      </c>
      <c r="D18" s="255">
        <v>18338.13846</v>
      </c>
      <c r="E18" s="251" t="s">
        <v>20</v>
      </c>
      <c r="F18" s="256">
        <v>115</v>
      </c>
      <c r="G18" s="257" t="s">
        <v>20</v>
      </c>
      <c r="H18" s="257">
        <v>115</v>
      </c>
      <c r="I18" s="255">
        <v>16774.49946</v>
      </c>
      <c r="J18" s="248">
        <f>J9+J10+J11+J12+J13</f>
        <v>1445.6390000000001</v>
      </c>
      <c r="K18" s="252"/>
    </row>
    <row r="19" spans="1:11" ht="17.25" customHeight="1">
      <c r="A19" s="249"/>
      <c r="B19" s="253"/>
      <c r="C19" s="254"/>
      <c r="D19" s="255"/>
      <c r="E19" s="251"/>
      <c r="F19" s="256"/>
      <c r="G19" s="257"/>
      <c r="H19" s="257"/>
      <c r="I19" s="255"/>
      <c r="J19" s="248"/>
      <c r="K19" s="252"/>
    </row>
    <row r="20" spans="1:11" ht="18.75" customHeight="1">
      <c r="A20" s="258" t="s">
        <v>29</v>
      </c>
      <c r="B20" s="247" t="s">
        <v>30</v>
      </c>
      <c r="C20" s="25" t="s">
        <v>19</v>
      </c>
      <c r="D20" s="26">
        <f>I20+J20</f>
        <v>419.537</v>
      </c>
      <c r="E20" s="27" t="s">
        <v>20</v>
      </c>
      <c r="F20" s="28" t="s">
        <v>20</v>
      </c>
      <c r="G20" s="28" t="s">
        <v>20</v>
      </c>
      <c r="H20" s="28" t="s">
        <v>20</v>
      </c>
      <c r="I20" s="26">
        <f>'[1]соц. поддержка'!G47</f>
        <v>269.537</v>
      </c>
      <c r="J20" s="29">
        <f>'[1]соц. поддержка'!H47</f>
        <v>150</v>
      </c>
      <c r="K20" s="252" t="s">
        <v>31</v>
      </c>
    </row>
    <row r="21" spans="1:11" ht="25.5" customHeight="1">
      <c r="A21" s="258"/>
      <c r="B21" s="247"/>
      <c r="C21" s="30" t="s">
        <v>21</v>
      </c>
      <c r="D21" s="12">
        <f>'соц. поддержка'!D82</f>
        <v>422.193</v>
      </c>
      <c r="E21" s="13" t="s">
        <v>20</v>
      </c>
      <c r="F21" s="15" t="s">
        <v>20</v>
      </c>
      <c r="G21" s="15" t="s">
        <v>20</v>
      </c>
      <c r="H21" s="15" t="s">
        <v>20</v>
      </c>
      <c r="I21" s="12">
        <f>'соц. поддержка'!I82</f>
        <v>272.193</v>
      </c>
      <c r="J21" s="31">
        <v>150</v>
      </c>
      <c r="K21" s="252"/>
    </row>
    <row r="22" spans="1:11" ht="25.5" customHeight="1">
      <c r="A22" s="258"/>
      <c r="B22" s="247"/>
      <c r="C22" s="30" t="s">
        <v>22</v>
      </c>
      <c r="D22" s="12">
        <f>'соц. поддержка'!D83</f>
        <v>428</v>
      </c>
      <c r="E22" s="13" t="s">
        <v>20</v>
      </c>
      <c r="F22" s="15" t="s">
        <v>20</v>
      </c>
      <c r="G22" s="15" t="s">
        <v>20</v>
      </c>
      <c r="H22" s="15" t="s">
        <v>20</v>
      </c>
      <c r="I22" s="12">
        <f>'соц. поддержка'!I83</f>
        <v>278</v>
      </c>
      <c r="J22" s="31">
        <f>'соц. поддержка'!J83</f>
        <v>150</v>
      </c>
      <c r="K22" s="252"/>
    </row>
    <row r="23" spans="1:11" ht="21.75" customHeight="1">
      <c r="A23" s="258"/>
      <c r="B23" s="247"/>
      <c r="C23" s="30" t="s">
        <v>23</v>
      </c>
      <c r="D23" s="12">
        <f>I23+J23</f>
        <v>417.77816</v>
      </c>
      <c r="E23" s="13" t="s">
        <v>20</v>
      </c>
      <c r="F23" s="15" t="s">
        <v>20</v>
      </c>
      <c r="G23" s="15" t="s">
        <v>20</v>
      </c>
      <c r="H23" s="15" t="s">
        <v>20</v>
      </c>
      <c r="I23" s="12">
        <f>'соц. поддержка'!I84</f>
        <v>275.62916</v>
      </c>
      <c r="J23" s="31">
        <f>'соц. поддержка'!J84</f>
        <v>142.149</v>
      </c>
      <c r="K23" s="252"/>
    </row>
    <row r="24" spans="1:11" ht="23.25" customHeight="1">
      <c r="A24" s="258"/>
      <c r="B24" s="247"/>
      <c r="C24" s="32" t="s">
        <v>24</v>
      </c>
      <c r="D24" s="33">
        <f>'соц. поддержка'!D85</f>
        <v>424.747</v>
      </c>
      <c r="E24" s="34" t="s">
        <v>20</v>
      </c>
      <c r="F24" s="35" t="s">
        <v>20</v>
      </c>
      <c r="G24" s="35" t="s">
        <v>20</v>
      </c>
      <c r="H24" s="35" t="s">
        <v>20</v>
      </c>
      <c r="I24" s="33">
        <f>'соц. поддержка'!I85</f>
        <v>274.747</v>
      </c>
      <c r="J24" s="36">
        <v>150</v>
      </c>
      <c r="K24" s="252"/>
    </row>
    <row r="25" spans="1:11" ht="21.75" customHeight="1">
      <c r="A25" s="258"/>
      <c r="B25" s="247"/>
      <c r="C25" s="32" t="s">
        <v>25</v>
      </c>
      <c r="D25" s="33">
        <f>'соц. поддержка'!D86</f>
        <v>275</v>
      </c>
      <c r="E25" s="34" t="s">
        <v>20</v>
      </c>
      <c r="F25" s="35" t="s">
        <v>20</v>
      </c>
      <c r="G25" s="35" t="s">
        <v>20</v>
      </c>
      <c r="H25" s="35" t="s">
        <v>20</v>
      </c>
      <c r="I25" s="33">
        <f>'соц. поддержка'!I86</f>
        <v>275</v>
      </c>
      <c r="J25" s="37">
        <f>'соц. поддержка'!J86</f>
        <v>0</v>
      </c>
      <c r="K25" s="252"/>
    </row>
    <row r="26" spans="1:11" ht="27" customHeight="1" thickBot="1">
      <c r="A26" s="258"/>
      <c r="B26" s="247"/>
      <c r="C26" s="32" t="s">
        <v>26</v>
      </c>
      <c r="D26" s="33">
        <f>I26</f>
        <v>275</v>
      </c>
      <c r="E26" s="34" t="s">
        <v>20</v>
      </c>
      <c r="F26" s="35" t="s">
        <v>20</v>
      </c>
      <c r="G26" s="35" t="s">
        <v>20</v>
      </c>
      <c r="H26" s="35" t="s">
        <v>20</v>
      </c>
      <c r="I26" s="33">
        <f>'соц. поддержка'!I87</f>
        <v>275</v>
      </c>
      <c r="J26" s="37" t="str">
        <f>'соц. поддержка'!J87</f>
        <v>-</v>
      </c>
      <c r="K26" s="252"/>
    </row>
    <row r="27" spans="1:11" ht="27" customHeight="1" thickBot="1">
      <c r="A27" s="258"/>
      <c r="B27" s="247"/>
      <c r="C27" s="99" t="s">
        <v>27</v>
      </c>
      <c r="D27" s="33">
        <f>I27</f>
        <v>275</v>
      </c>
      <c r="E27" s="34"/>
      <c r="F27" s="35"/>
      <c r="G27" s="35"/>
      <c r="H27" s="35"/>
      <c r="I27" s="100">
        <f>'соц. поддержка'!D88</f>
        <v>275</v>
      </c>
      <c r="J27" s="101"/>
      <c r="K27" s="252"/>
    </row>
    <row r="28" spans="1:11" ht="27" customHeight="1" thickBot="1">
      <c r="A28" s="258"/>
      <c r="B28" s="247"/>
      <c r="C28" s="38" t="s">
        <v>199</v>
      </c>
      <c r="D28" s="33">
        <f>I28</f>
        <v>275</v>
      </c>
      <c r="E28" s="34" t="s">
        <v>20</v>
      </c>
      <c r="F28" s="35" t="s">
        <v>20</v>
      </c>
      <c r="G28" s="35" t="s">
        <v>20</v>
      </c>
      <c r="H28" s="35" t="s">
        <v>20</v>
      </c>
      <c r="I28" s="39">
        <f>'соц. поддержка'!I88</f>
        <v>275</v>
      </c>
      <c r="J28" s="40" t="s">
        <v>20</v>
      </c>
      <c r="K28" s="252"/>
    </row>
    <row r="29" spans="1:11" ht="21.75" customHeight="1" thickBot="1">
      <c r="A29" s="258"/>
      <c r="B29" s="19" t="s">
        <v>32</v>
      </c>
      <c r="C29" s="20" t="s">
        <v>198</v>
      </c>
      <c r="D29" s="21">
        <f>D24+D23+D22+D21+D20+D25+D26+D28+D27</f>
        <v>3212.25516</v>
      </c>
      <c r="E29" s="22" t="s">
        <v>20</v>
      </c>
      <c r="F29" s="23" t="s">
        <v>20</v>
      </c>
      <c r="G29" s="23" t="s">
        <v>20</v>
      </c>
      <c r="H29" s="23" t="s">
        <v>20</v>
      </c>
      <c r="I29" s="21">
        <f>I20+I21+I22+I23+I24+I25+I26+I28+I27</f>
        <v>2470.1061600000003</v>
      </c>
      <c r="J29" s="24">
        <f>J20+J21+J22+J23+J24</f>
        <v>742.149</v>
      </c>
      <c r="K29" s="252"/>
    </row>
    <row r="30" spans="1:11" ht="26.25" customHeight="1">
      <c r="A30" s="259" t="s">
        <v>33</v>
      </c>
      <c r="B30" s="247" t="s">
        <v>34</v>
      </c>
      <c r="C30" s="41" t="s">
        <v>19</v>
      </c>
      <c r="D30" s="26">
        <f>I30</f>
        <v>319.87601</v>
      </c>
      <c r="E30" s="27" t="s">
        <v>20</v>
      </c>
      <c r="F30" s="28" t="s">
        <v>20</v>
      </c>
      <c r="G30" s="28" t="s">
        <v>20</v>
      </c>
      <c r="H30" s="28" t="s">
        <v>20</v>
      </c>
      <c r="I30" s="26">
        <f>'[1]орг. досуга'!G40</f>
        <v>319.87601</v>
      </c>
      <c r="J30" s="28" t="s">
        <v>20</v>
      </c>
      <c r="K30" s="260" t="s">
        <v>35</v>
      </c>
    </row>
    <row r="31" spans="1:11" ht="23.25" customHeight="1">
      <c r="A31" s="259"/>
      <c r="B31" s="247"/>
      <c r="C31" s="11" t="s">
        <v>21</v>
      </c>
      <c r="D31" s="12">
        <f>'организация досуга'!D75</f>
        <v>319.62316999999996</v>
      </c>
      <c r="E31" s="13" t="s">
        <v>20</v>
      </c>
      <c r="F31" s="15" t="s">
        <v>20</v>
      </c>
      <c r="G31" s="15" t="s">
        <v>20</v>
      </c>
      <c r="H31" s="15" t="s">
        <v>20</v>
      </c>
      <c r="I31" s="12">
        <f>'организация досуга'!I75</f>
        <v>319.62317</v>
      </c>
      <c r="J31" s="15" t="s">
        <v>20</v>
      </c>
      <c r="K31" s="260"/>
    </row>
    <row r="32" spans="1:11" ht="24" customHeight="1">
      <c r="A32" s="259"/>
      <c r="B32" s="247"/>
      <c r="C32" s="11" t="s">
        <v>22</v>
      </c>
      <c r="D32" s="12">
        <f>I32</f>
        <v>450.98278</v>
      </c>
      <c r="E32" s="13" t="s">
        <v>20</v>
      </c>
      <c r="F32" s="15" t="s">
        <v>20</v>
      </c>
      <c r="G32" s="15" t="s">
        <v>20</v>
      </c>
      <c r="H32" s="15" t="s">
        <v>20</v>
      </c>
      <c r="I32" s="12">
        <f>'организация досуга'!I76</f>
        <v>450.98278</v>
      </c>
      <c r="J32" s="15" t="s">
        <v>20</v>
      </c>
      <c r="K32" s="260"/>
    </row>
    <row r="33" spans="1:11" ht="24" customHeight="1">
      <c r="A33" s="259"/>
      <c r="B33" s="247"/>
      <c r="C33" s="42" t="s">
        <v>23</v>
      </c>
      <c r="D33" s="43">
        <f>I33</f>
        <v>378.81291999999996</v>
      </c>
      <c r="E33" s="44" t="s">
        <v>20</v>
      </c>
      <c r="F33" s="45" t="s">
        <v>20</v>
      </c>
      <c r="G33" s="45" t="s">
        <v>20</v>
      </c>
      <c r="H33" s="45" t="s">
        <v>20</v>
      </c>
      <c r="I33" s="43">
        <f>'организация досуга'!I77</f>
        <v>378.81291999999996</v>
      </c>
      <c r="J33" s="45" t="s">
        <v>20</v>
      </c>
      <c r="K33" s="260"/>
    </row>
    <row r="34" spans="1:11" ht="24" customHeight="1">
      <c r="A34" s="259"/>
      <c r="B34" s="247"/>
      <c r="C34" s="46" t="s">
        <v>24</v>
      </c>
      <c r="D34" s="47">
        <f>I34</f>
        <v>356.9896</v>
      </c>
      <c r="E34" s="34" t="s">
        <v>20</v>
      </c>
      <c r="F34" s="35" t="s">
        <v>20</v>
      </c>
      <c r="G34" s="35" t="s">
        <v>20</v>
      </c>
      <c r="H34" s="35" t="s">
        <v>20</v>
      </c>
      <c r="I34" s="47">
        <f>'организация досуга'!I78</f>
        <v>356.9896</v>
      </c>
      <c r="J34" s="35" t="s">
        <v>20</v>
      </c>
      <c r="K34" s="260"/>
    </row>
    <row r="35" spans="1:11" ht="24" customHeight="1">
      <c r="A35" s="259"/>
      <c r="B35" s="247"/>
      <c r="C35" s="46" t="s">
        <v>25</v>
      </c>
      <c r="D35" s="47">
        <f>'организация досуга'!D79</f>
        <v>455</v>
      </c>
      <c r="E35" s="34" t="s">
        <v>20</v>
      </c>
      <c r="F35" s="35" t="s">
        <v>20</v>
      </c>
      <c r="G35" s="35" t="s">
        <v>20</v>
      </c>
      <c r="H35" s="35" t="s">
        <v>20</v>
      </c>
      <c r="I35" s="47">
        <f>'организация досуга'!I79</f>
        <v>455</v>
      </c>
      <c r="J35" s="35" t="s">
        <v>20</v>
      </c>
      <c r="K35" s="260"/>
    </row>
    <row r="36" spans="1:11" ht="24" customHeight="1" thickBot="1">
      <c r="A36" s="259"/>
      <c r="B36" s="247"/>
      <c r="C36" s="46" t="s">
        <v>26</v>
      </c>
      <c r="D36" s="47">
        <f>I36</f>
        <v>494.5</v>
      </c>
      <c r="E36" s="34" t="s">
        <v>20</v>
      </c>
      <c r="F36" s="35" t="s">
        <v>20</v>
      </c>
      <c r="G36" s="35" t="s">
        <v>20</v>
      </c>
      <c r="H36" s="35" t="s">
        <v>20</v>
      </c>
      <c r="I36" s="47">
        <f>'организация досуга'!I80</f>
        <v>494.5</v>
      </c>
      <c r="J36" s="35" t="s">
        <v>20</v>
      </c>
      <c r="K36" s="260"/>
    </row>
    <row r="37" spans="1:11" ht="24" customHeight="1" thickBot="1">
      <c r="A37" s="259"/>
      <c r="B37" s="247"/>
      <c r="C37" s="102" t="s">
        <v>200</v>
      </c>
      <c r="D37" s="47">
        <f>I37</f>
        <v>494.5</v>
      </c>
      <c r="E37" s="34"/>
      <c r="F37" s="35"/>
      <c r="G37" s="35"/>
      <c r="H37" s="35"/>
      <c r="I37" s="57">
        <f>'организация досуга'!I81</f>
        <v>494.5</v>
      </c>
      <c r="J37" s="35"/>
      <c r="K37" s="260"/>
    </row>
    <row r="38" spans="1:11" ht="24" customHeight="1" thickBot="1">
      <c r="A38" s="259"/>
      <c r="B38" s="247"/>
      <c r="C38" s="48" t="s">
        <v>199</v>
      </c>
      <c r="D38" s="47">
        <f>I38</f>
        <v>494.5</v>
      </c>
      <c r="E38" s="34" t="s">
        <v>20</v>
      </c>
      <c r="F38" s="35" t="s">
        <v>20</v>
      </c>
      <c r="G38" s="35" t="s">
        <v>20</v>
      </c>
      <c r="H38" s="35" t="s">
        <v>20</v>
      </c>
      <c r="I38" s="49">
        <f>'организация досуга'!I81</f>
        <v>494.5</v>
      </c>
      <c r="J38" s="35" t="s">
        <v>20</v>
      </c>
      <c r="K38" s="260"/>
    </row>
    <row r="39" spans="1:11" ht="15.75" customHeight="1" thickBot="1">
      <c r="A39" s="259"/>
      <c r="B39" s="253" t="s">
        <v>36</v>
      </c>
      <c r="C39" s="254" t="s">
        <v>198</v>
      </c>
      <c r="D39" s="255">
        <f>D34+D33+D32+D31+D30+D35+D36+D38+D37</f>
        <v>3764.78448</v>
      </c>
      <c r="E39" s="251" t="s">
        <v>20</v>
      </c>
      <c r="F39" s="257" t="s">
        <v>20</v>
      </c>
      <c r="G39" s="257" t="s">
        <v>20</v>
      </c>
      <c r="H39" s="257" t="s">
        <v>20</v>
      </c>
      <c r="I39" s="255">
        <f>I34+I33+I32+I31+I30+I35+I36+I38+I37</f>
        <v>3764.7844800000003</v>
      </c>
      <c r="J39" s="248" t="s">
        <v>20</v>
      </c>
      <c r="K39" s="260"/>
    </row>
    <row r="40" spans="1:11" ht="7.5" customHeight="1">
      <c r="A40" s="259"/>
      <c r="B40" s="253"/>
      <c r="C40" s="254"/>
      <c r="D40" s="255"/>
      <c r="E40" s="251"/>
      <c r="F40" s="257"/>
      <c r="G40" s="257"/>
      <c r="H40" s="257"/>
      <c r="I40" s="255"/>
      <c r="J40" s="248"/>
      <c r="K40" s="260"/>
    </row>
    <row r="41" spans="1:11" ht="7.5" customHeight="1">
      <c r="A41" s="259"/>
      <c r="B41" s="253"/>
      <c r="C41" s="254"/>
      <c r="D41" s="255"/>
      <c r="E41" s="251"/>
      <c r="F41" s="257"/>
      <c r="G41" s="257"/>
      <c r="H41" s="257"/>
      <c r="I41" s="255"/>
      <c r="J41" s="248"/>
      <c r="K41" s="260"/>
    </row>
    <row r="42" spans="1:11" ht="29.25" customHeight="1">
      <c r="A42" s="264" t="s">
        <v>37</v>
      </c>
      <c r="B42" s="247" t="s">
        <v>38</v>
      </c>
      <c r="C42" s="41" t="s">
        <v>19</v>
      </c>
      <c r="D42" s="26">
        <f>I42+J42</f>
        <v>124.4</v>
      </c>
      <c r="E42" s="27" t="s">
        <v>20</v>
      </c>
      <c r="F42" s="28" t="s">
        <v>20</v>
      </c>
      <c r="G42" s="28" t="s">
        <v>20</v>
      </c>
      <c r="H42" s="28" t="s">
        <v>20</v>
      </c>
      <c r="I42" s="26">
        <f>'молодежь города'!J211</f>
        <v>74.4</v>
      </c>
      <c r="J42" s="50">
        <f>'молодежь города'!K211</f>
        <v>50</v>
      </c>
      <c r="K42" s="261" t="s">
        <v>39</v>
      </c>
    </row>
    <row r="43" spans="1:11" ht="30.75" customHeight="1">
      <c r="A43" s="264"/>
      <c r="B43" s="247"/>
      <c r="C43" s="11" t="s">
        <v>21</v>
      </c>
      <c r="D43" s="12">
        <f>'молодежь города'!E212</f>
        <v>399.5</v>
      </c>
      <c r="E43" s="13" t="s">
        <v>20</v>
      </c>
      <c r="F43" s="14">
        <v>15</v>
      </c>
      <c r="G43" s="15" t="s">
        <v>20</v>
      </c>
      <c r="H43" s="14">
        <v>15</v>
      </c>
      <c r="I43" s="12">
        <f>'молодежь города'!J212</f>
        <v>84.5</v>
      </c>
      <c r="J43" s="14">
        <v>300</v>
      </c>
      <c r="K43" s="261"/>
    </row>
    <row r="44" spans="1:11" ht="28.5" customHeight="1">
      <c r="A44" s="264"/>
      <c r="B44" s="247"/>
      <c r="C44" s="11" t="s">
        <v>22</v>
      </c>
      <c r="D44" s="12">
        <f>H44+I44+J44</f>
        <v>347.747</v>
      </c>
      <c r="E44" s="13" t="s">
        <v>20</v>
      </c>
      <c r="F44" s="14">
        <v>45</v>
      </c>
      <c r="G44" s="15" t="s">
        <v>20</v>
      </c>
      <c r="H44" s="14">
        <v>45</v>
      </c>
      <c r="I44" s="12">
        <f>'молодежь города'!J213</f>
        <v>96.257</v>
      </c>
      <c r="J44" s="14">
        <f>'молодежь города'!K213</f>
        <v>206.49</v>
      </c>
      <c r="K44" s="261"/>
    </row>
    <row r="45" spans="1:11" ht="28.5" customHeight="1">
      <c r="A45" s="264"/>
      <c r="B45" s="247"/>
      <c r="C45" s="42" t="s">
        <v>23</v>
      </c>
      <c r="D45" s="43">
        <f>I45+J45</f>
        <v>132.989</v>
      </c>
      <c r="E45" s="44" t="s">
        <v>20</v>
      </c>
      <c r="F45" s="45" t="s">
        <v>20</v>
      </c>
      <c r="G45" s="45" t="s">
        <v>20</v>
      </c>
      <c r="H45" s="45" t="s">
        <v>20</v>
      </c>
      <c r="I45" s="43">
        <f>'молодежь города'!J214</f>
        <v>87.989</v>
      </c>
      <c r="J45" s="51">
        <f>'молодежь города'!K214</f>
        <v>45</v>
      </c>
      <c r="K45" s="261"/>
    </row>
    <row r="46" spans="1:11" ht="28.5" customHeight="1">
      <c r="A46" s="264"/>
      <c r="B46" s="247"/>
      <c r="C46" s="11" t="s">
        <v>24</v>
      </c>
      <c r="D46" s="12">
        <f>I46+J46+F46</f>
        <v>187.6</v>
      </c>
      <c r="E46" s="13" t="s">
        <v>20</v>
      </c>
      <c r="F46" s="14">
        <f>'молодежь города'!G215</f>
        <v>30</v>
      </c>
      <c r="G46" s="15" t="s">
        <v>20</v>
      </c>
      <c r="H46" s="14">
        <v>30</v>
      </c>
      <c r="I46" s="12">
        <f>'молодежь города'!J215</f>
        <v>55.6</v>
      </c>
      <c r="J46" s="14">
        <f>'молодежь города'!K215</f>
        <v>102</v>
      </c>
      <c r="K46" s="261"/>
    </row>
    <row r="47" spans="1:11" ht="28.5" customHeight="1">
      <c r="A47" s="264"/>
      <c r="B47" s="247"/>
      <c r="C47" s="42" t="s">
        <v>25</v>
      </c>
      <c r="D47" s="43">
        <f>I47+H47</f>
        <v>102</v>
      </c>
      <c r="E47" s="44" t="s">
        <v>20</v>
      </c>
      <c r="F47" s="51">
        <f>H47</f>
        <v>25</v>
      </c>
      <c r="G47" s="45" t="s">
        <v>20</v>
      </c>
      <c r="H47" s="51">
        <f>'молодежь города'!I216</f>
        <v>25</v>
      </c>
      <c r="I47" s="43">
        <f>'молодежь города'!J216</f>
        <v>77</v>
      </c>
      <c r="J47" s="45">
        <f>'молодежь города'!K216</f>
        <v>0</v>
      </c>
      <c r="K47" s="261"/>
    </row>
    <row r="48" spans="1:11" ht="28.5" customHeight="1" thickBot="1">
      <c r="A48" s="264"/>
      <c r="B48" s="247"/>
      <c r="C48" s="11" t="s">
        <v>26</v>
      </c>
      <c r="D48" s="12">
        <f>I48</f>
        <v>93</v>
      </c>
      <c r="E48" s="13" t="s">
        <v>20</v>
      </c>
      <c r="F48" s="14" t="s">
        <v>20</v>
      </c>
      <c r="G48" s="15" t="s">
        <v>20</v>
      </c>
      <c r="H48" s="15" t="s">
        <v>20</v>
      </c>
      <c r="I48" s="12">
        <f>'молодежь города'!J217</f>
        <v>93</v>
      </c>
      <c r="J48" s="15" t="str">
        <f>'молодежь города'!K217</f>
        <v>-</v>
      </c>
      <c r="K48" s="261"/>
    </row>
    <row r="49" spans="1:11" ht="28.5" customHeight="1" thickBot="1">
      <c r="A49" s="264"/>
      <c r="B49" s="247"/>
      <c r="C49" s="42" t="s">
        <v>27</v>
      </c>
      <c r="D49" s="12">
        <v>93</v>
      </c>
      <c r="E49" s="13"/>
      <c r="F49" s="14"/>
      <c r="G49" s="15"/>
      <c r="H49" s="15"/>
      <c r="I49" s="43">
        <v>93</v>
      </c>
      <c r="J49" s="45"/>
      <c r="K49" s="261"/>
    </row>
    <row r="50" spans="1:11" ht="28.5" customHeight="1" thickBot="1">
      <c r="A50" s="264"/>
      <c r="B50" s="247"/>
      <c r="C50" s="16" t="s">
        <v>199</v>
      </c>
      <c r="D50" s="12">
        <v>43</v>
      </c>
      <c r="E50" s="13" t="s">
        <v>20</v>
      </c>
      <c r="F50" s="14" t="s">
        <v>20</v>
      </c>
      <c r="G50" s="15" t="s">
        <v>20</v>
      </c>
      <c r="H50" s="15" t="s">
        <v>20</v>
      </c>
      <c r="I50" s="17">
        <v>43</v>
      </c>
      <c r="J50" s="18" t="str">
        <f>'молодежь города'!K218</f>
        <v>-</v>
      </c>
      <c r="K50" s="261"/>
    </row>
    <row r="51" spans="1:11" ht="22.5" customHeight="1" thickBot="1">
      <c r="A51" s="264"/>
      <c r="B51" s="19" t="s">
        <v>36</v>
      </c>
      <c r="C51" s="19" t="s">
        <v>198</v>
      </c>
      <c r="D51" s="52">
        <f>D46+D45+D44+D43+D42+D47+D48+D50+D49</f>
        <v>1523.236</v>
      </c>
      <c r="E51" s="22" t="s">
        <v>20</v>
      </c>
      <c r="F51" s="23">
        <v>115</v>
      </c>
      <c r="G51" s="23" t="s">
        <v>20</v>
      </c>
      <c r="H51" s="23">
        <v>115</v>
      </c>
      <c r="I51" s="21">
        <v>704.746</v>
      </c>
      <c r="J51" s="24">
        <f>J42+J43+J44+J45+J46</f>
        <v>703.49</v>
      </c>
      <c r="K51" s="261"/>
    </row>
    <row r="52" spans="1:11" ht="29.25" customHeight="1">
      <c r="A52" s="262" t="s">
        <v>40</v>
      </c>
      <c r="B52" s="263" t="s">
        <v>41</v>
      </c>
      <c r="C52" s="53" t="s">
        <v>19</v>
      </c>
      <c r="D52" s="26">
        <f>I52</f>
        <v>756.74762</v>
      </c>
      <c r="E52" s="27" t="s">
        <v>20</v>
      </c>
      <c r="F52" s="28" t="s">
        <v>20</v>
      </c>
      <c r="G52" s="28" t="s">
        <v>20</v>
      </c>
      <c r="H52" s="28" t="s">
        <v>20</v>
      </c>
      <c r="I52" s="26">
        <f>'[1]временная занятость'!G44</f>
        <v>756.74762</v>
      </c>
      <c r="J52" s="28" t="s">
        <v>20</v>
      </c>
      <c r="K52" s="261" t="s">
        <v>42</v>
      </c>
    </row>
    <row r="53" spans="1:11" ht="32.25" customHeight="1">
      <c r="A53" s="262"/>
      <c r="B53" s="263"/>
      <c r="C53" s="54" t="s">
        <v>21</v>
      </c>
      <c r="D53" s="12">
        <f>'временная занятость'!D91</f>
        <v>1102.74687</v>
      </c>
      <c r="E53" s="13" t="s">
        <v>20</v>
      </c>
      <c r="F53" s="15" t="s">
        <v>20</v>
      </c>
      <c r="G53" s="15" t="s">
        <v>20</v>
      </c>
      <c r="H53" s="15" t="s">
        <v>20</v>
      </c>
      <c r="I53" s="12">
        <f>'временная занятость'!I91</f>
        <v>1102.74687</v>
      </c>
      <c r="J53" s="15" t="s">
        <v>20</v>
      </c>
      <c r="K53" s="261"/>
    </row>
    <row r="54" spans="1:11" ht="27" customHeight="1">
      <c r="A54" s="262"/>
      <c r="B54" s="263"/>
      <c r="C54" s="54" t="s">
        <v>22</v>
      </c>
      <c r="D54" s="12">
        <f>I54</f>
        <v>1130.04565</v>
      </c>
      <c r="E54" s="13" t="s">
        <v>20</v>
      </c>
      <c r="F54" s="15" t="s">
        <v>20</v>
      </c>
      <c r="G54" s="15" t="s">
        <v>20</v>
      </c>
      <c r="H54" s="15" t="s">
        <v>20</v>
      </c>
      <c r="I54" s="12">
        <f>'временная занятость'!I92</f>
        <v>1130.04565</v>
      </c>
      <c r="J54" s="15" t="s">
        <v>20</v>
      </c>
      <c r="K54" s="261"/>
    </row>
    <row r="55" spans="1:11" ht="27" customHeight="1">
      <c r="A55" s="262"/>
      <c r="B55" s="263"/>
      <c r="C55" s="55" t="s">
        <v>23</v>
      </c>
      <c r="D55" s="43">
        <f>I55</f>
        <v>795.21759</v>
      </c>
      <c r="E55" s="44" t="s">
        <v>20</v>
      </c>
      <c r="F55" s="45" t="s">
        <v>20</v>
      </c>
      <c r="G55" s="45" t="s">
        <v>20</v>
      </c>
      <c r="H55" s="45" t="s">
        <v>20</v>
      </c>
      <c r="I55" s="43">
        <f>'временная занятость'!I93</f>
        <v>795.21759</v>
      </c>
      <c r="J55" s="45" t="s">
        <v>20</v>
      </c>
      <c r="K55" s="261"/>
    </row>
    <row r="56" spans="1:11" ht="27" customHeight="1">
      <c r="A56" s="262"/>
      <c r="B56" s="263"/>
      <c r="C56" s="56" t="s">
        <v>24</v>
      </c>
      <c r="D56" s="57">
        <f>'временная занятость'!D94</f>
        <v>1135.05982</v>
      </c>
      <c r="E56" s="58" t="s">
        <v>20</v>
      </c>
      <c r="F56" s="59" t="s">
        <v>20</v>
      </c>
      <c r="G56" s="59" t="s">
        <v>20</v>
      </c>
      <c r="H56" s="59" t="s">
        <v>20</v>
      </c>
      <c r="I56" s="57">
        <f>D56</f>
        <v>1135.05982</v>
      </c>
      <c r="J56" s="59" t="s">
        <v>20</v>
      </c>
      <c r="K56" s="261"/>
    </row>
    <row r="57" spans="1:11" ht="27" customHeight="1">
      <c r="A57" s="262"/>
      <c r="B57" s="263"/>
      <c r="C57" s="56" t="s">
        <v>25</v>
      </c>
      <c r="D57" s="57">
        <f>'временная занятость'!D95</f>
        <v>1168.70827</v>
      </c>
      <c r="E57" s="58" t="s">
        <v>20</v>
      </c>
      <c r="F57" s="58" t="s">
        <v>20</v>
      </c>
      <c r="G57" s="58" t="s">
        <v>20</v>
      </c>
      <c r="H57" s="58" t="s">
        <v>20</v>
      </c>
      <c r="I57" s="57">
        <f>'временная занятость'!I95</f>
        <v>1168.70827</v>
      </c>
      <c r="J57" s="59" t="s">
        <v>20</v>
      </c>
      <c r="K57" s="261"/>
    </row>
    <row r="58" spans="1:11" ht="27" customHeight="1" thickBot="1">
      <c r="A58" s="262"/>
      <c r="B58" s="263"/>
      <c r="C58" s="60" t="s">
        <v>26</v>
      </c>
      <c r="D58" s="47">
        <f>I58</f>
        <v>1249.779</v>
      </c>
      <c r="E58" s="61" t="s">
        <v>20</v>
      </c>
      <c r="F58" s="61" t="s">
        <v>20</v>
      </c>
      <c r="G58" s="61" t="s">
        <v>20</v>
      </c>
      <c r="H58" s="61" t="s">
        <v>20</v>
      </c>
      <c r="I58" s="47">
        <f>'временная занятость'!I96</f>
        <v>1249.779</v>
      </c>
      <c r="J58" s="34" t="s">
        <v>20</v>
      </c>
      <c r="K58" s="261"/>
    </row>
    <row r="59" spans="1:11" ht="27" customHeight="1" thickBot="1">
      <c r="A59" s="262"/>
      <c r="B59" s="263"/>
      <c r="C59" s="56" t="s">
        <v>27</v>
      </c>
      <c r="D59" s="47">
        <f>I59</f>
        <v>1249.779</v>
      </c>
      <c r="E59" s="61"/>
      <c r="F59" s="61"/>
      <c r="G59" s="61"/>
      <c r="H59" s="61"/>
      <c r="I59" s="57">
        <f>'временная занятость'!I97</f>
        <v>1249.779</v>
      </c>
      <c r="J59" s="34"/>
      <c r="K59" s="261"/>
    </row>
    <row r="60" spans="1:11" ht="27" customHeight="1" thickBot="1">
      <c r="A60" s="262"/>
      <c r="B60" s="263"/>
      <c r="C60" s="62" t="s">
        <v>199</v>
      </c>
      <c r="D60" s="49">
        <f>I60</f>
        <v>1249.779</v>
      </c>
      <c r="E60" s="61" t="s">
        <v>20</v>
      </c>
      <c r="F60" s="61" t="s">
        <v>20</v>
      </c>
      <c r="G60" s="61" t="s">
        <v>20</v>
      </c>
      <c r="H60" s="61" t="s">
        <v>20</v>
      </c>
      <c r="I60" s="49">
        <f>'временная занятость'!I97</f>
        <v>1249.779</v>
      </c>
      <c r="J60" s="34" t="s">
        <v>20</v>
      </c>
      <c r="K60" s="261"/>
    </row>
    <row r="61" spans="1:11" ht="27.75" customHeight="1">
      <c r="A61" s="262"/>
      <c r="B61" s="5" t="s">
        <v>36</v>
      </c>
      <c r="C61" s="63" t="s">
        <v>198</v>
      </c>
      <c r="D61" s="21">
        <f>D56+D55+D54+D53+D52+D57+D58+D60+D59</f>
        <v>9837.86282</v>
      </c>
      <c r="E61" s="22" t="s">
        <v>20</v>
      </c>
      <c r="F61" s="22" t="s">
        <v>20</v>
      </c>
      <c r="G61" s="22" t="s">
        <v>20</v>
      </c>
      <c r="H61" s="22" t="s">
        <v>20</v>
      </c>
      <c r="I61" s="21">
        <f>I56+I55+I54+I53+I52+I57+I58+I60+I59</f>
        <v>9837.86282</v>
      </c>
      <c r="J61" s="64" t="s">
        <v>20</v>
      </c>
      <c r="K61" s="261"/>
    </row>
    <row r="62" ht="18" customHeight="1"/>
    <row r="63" ht="18" customHeight="1"/>
    <row r="64" ht="18" customHeight="1"/>
    <row r="65" ht="18" customHeight="1"/>
  </sheetData>
  <sheetProtection selectLockedCells="1" selectUnlockedCells="1"/>
  <mergeCells count="47">
    <mergeCell ref="K42:K51"/>
    <mergeCell ref="A52:A61"/>
    <mergeCell ref="B52:B60"/>
    <mergeCell ref="K52:K61"/>
    <mergeCell ref="F39:F41"/>
    <mergeCell ref="G39:G41"/>
    <mergeCell ref="H39:H41"/>
    <mergeCell ref="I39:I41"/>
    <mergeCell ref="J39:J41"/>
    <mergeCell ref="A42:A51"/>
    <mergeCell ref="B42:B50"/>
    <mergeCell ref="A20:A29"/>
    <mergeCell ref="B20:B28"/>
    <mergeCell ref="K20:K29"/>
    <mergeCell ref="A30:A41"/>
    <mergeCell ref="B30:B38"/>
    <mergeCell ref="K30:K41"/>
    <mergeCell ref="B39:B41"/>
    <mergeCell ref="C39:C41"/>
    <mergeCell ref="D39:D41"/>
    <mergeCell ref="E39:E41"/>
    <mergeCell ref="K9:K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F4:I4"/>
    <mergeCell ref="F5:H5"/>
    <mergeCell ref="I5:I7"/>
    <mergeCell ref="F6:H6"/>
    <mergeCell ref="A9:A19"/>
    <mergeCell ref="B9:B17"/>
    <mergeCell ref="B1:K1"/>
    <mergeCell ref="A2:K2"/>
    <mergeCell ref="A3:A7"/>
    <mergeCell ref="B3:B7"/>
    <mergeCell ref="C3:C7"/>
    <mergeCell ref="D3:D7"/>
    <mergeCell ref="E3:I3"/>
    <mergeCell ref="J3:J7"/>
    <mergeCell ref="K3:K7"/>
    <mergeCell ref="E4:E7"/>
  </mergeCells>
  <printOptions/>
  <pageMargins left="0.3902777777777778" right="0.20972222222222223" top="0.2" bottom="0.15763888888888888" header="0.5118055555555555" footer="0.5118055555555555"/>
  <pageSetup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95"/>
  <sheetViews>
    <sheetView view="pageBreakPreview" zoomScale="50" zoomScaleSheetLayoutView="50" zoomScalePageLayoutView="0" workbookViewId="0" topLeftCell="B7">
      <selection activeCell="F71" sqref="F71"/>
    </sheetView>
  </sheetViews>
  <sheetFormatPr defaultColWidth="9.140625" defaultRowHeight="15"/>
  <cols>
    <col min="1" max="1" width="4.8515625" style="65" customWidth="1"/>
    <col min="2" max="2" width="83.421875" style="65" customWidth="1"/>
    <col min="3" max="3" width="15.8515625" style="65" customWidth="1"/>
    <col min="4" max="4" width="19.28125" style="65" customWidth="1"/>
    <col min="5" max="5" width="10.7109375" style="65" customWidth="1"/>
    <col min="6" max="6" width="8.7109375" style="65" customWidth="1"/>
    <col min="7" max="7" width="15.7109375" style="65" customWidth="1"/>
    <col min="8" max="8" width="15.8515625" style="65" customWidth="1"/>
    <col min="9" max="9" width="15.28125" style="65" customWidth="1"/>
    <col min="10" max="10" width="17.140625" style="65" customWidth="1"/>
    <col min="11" max="11" width="48.00390625" style="65" customWidth="1"/>
    <col min="12" max="12" width="79.421875" style="65" customWidth="1"/>
    <col min="13" max="16384" width="8.8515625" style="65" customWidth="1"/>
  </cols>
  <sheetData>
    <row r="1" spans="1:12" ht="48.75" customHeight="1">
      <c r="A1" s="66"/>
      <c r="B1" s="265" t="s">
        <v>43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28.5" customHeight="1">
      <c r="A2" s="266" t="s">
        <v>44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24" customHeight="1">
      <c r="A3" s="267" t="s">
        <v>2</v>
      </c>
      <c r="B3" s="267" t="s">
        <v>3</v>
      </c>
      <c r="C3" s="267" t="s">
        <v>45</v>
      </c>
      <c r="D3" s="267" t="s">
        <v>46</v>
      </c>
      <c r="E3" s="267" t="s">
        <v>6</v>
      </c>
      <c r="F3" s="267"/>
      <c r="G3" s="267"/>
      <c r="H3" s="267"/>
      <c r="I3" s="267"/>
      <c r="J3" s="267" t="s">
        <v>7</v>
      </c>
      <c r="K3" s="267" t="s">
        <v>8</v>
      </c>
      <c r="L3" s="267" t="s">
        <v>47</v>
      </c>
    </row>
    <row r="4" spans="1:12" ht="17.25" customHeight="1">
      <c r="A4" s="267"/>
      <c r="B4" s="267"/>
      <c r="C4" s="267"/>
      <c r="D4" s="267"/>
      <c r="E4" s="267" t="s">
        <v>9</v>
      </c>
      <c r="F4" s="267" t="s">
        <v>10</v>
      </c>
      <c r="G4" s="267"/>
      <c r="H4" s="267"/>
      <c r="I4" s="267"/>
      <c r="J4" s="267"/>
      <c r="K4" s="267"/>
      <c r="L4" s="267"/>
    </row>
    <row r="5" spans="1:12" ht="39" customHeight="1">
      <c r="A5" s="267"/>
      <c r="B5" s="267"/>
      <c r="C5" s="267"/>
      <c r="D5" s="267"/>
      <c r="E5" s="267"/>
      <c r="F5" s="267" t="s">
        <v>11</v>
      </c>
      <c r="G5" s="267"/>
      <c r="H5" s="267"/>
      <c r="I5" s="267" t="s">
        <v>12</v>
      </c>
      <c r="J5" s="267"/>
      <c r="K5" s="267"/>
      <c r="L5" s="267"/>
    </row>
    <row r="6" spans="1:12" ht="20.25" customHeight="1">
      <c r="A6" s="267"/>
      <c r="B6" s="267"/>
      <c r="C6" s="267"/>
      <c r="D6" s="267"/>
      <c r="E6" s="267"/>
      <c r="F6" s="267" t="s">
        <v>14</v>
      </c>
      <c r="G6" s="267" t="s">
        <v>13</v>
      </c>
      <c r="H6" s="267"/>
      <c r="I6" s="267"/>
      <c r="J6" s="267"/>
      <c r="K6" s="267"/>
      <c r="L6" s="267"/>
    </row>
    <row r="7" spans="1:12" ht="51.75" customHeight="1">
      <c r="A7" s="267"/>
      <c r="B7" s="267"/>
      <c r="C7" s="267"/>
      <c r="D7" s="267"/>
      <c r="E7" s="267"/>
      <c r="F7" s="267"/>
      <c r="G7" s="67" t="s">
        <v>15</v>
      </c>
      <c r="H7" s="67" t="s">
        <v>16</v>
      </c>
      <c r="I7" s="267"/>
      <c r="J7" s="267"/>
      <c r="K7" s="267"/>
      <c r="L7" s="267"/>
    </row>
    <row r="8" spans="1:12" ht="23.25" customHeight="1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68">
        <v>11</v>
      </c>
      <c r="L8" s="68">
        <v>12</v>
      </c>
    </row>
    <row r="9" spans="1:12" ht="20.25" customHeight="1">
      <c r="A9" s="268" t="s">
        <v>48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</row>
    <row r="10" spans="1:12" ht="17.25" customHeight="1">
      <c r="A10" s="269" t="s">
        <v>49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</row>
    <row r="11" spans="1:12" ht="63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</row>
    <row r="12" spans="1:12" ht="14.25" customHeight="1">
      <c r="A12" s="270" t="s">
        <v>17</v>
      </c>
      <c r="B12" s="270" t="s">
        <v>50</v>
      </c>
      <c r="C12" s="271">
        <v>2017</v>
      </c>
      <c r="D12" s="272">
        <v>249.537</v>
      </c>
      <c r="E12" s="273" t="s">
        <v>20</v>
      </c>
      <c r="F12" s="273" t="s">
        <v>20</v>
      </c>
      <c r="G12" s="273" t="s">
        <v>20</v>
      </c>
      <c r="H12" s="273" t="s">
        <v>20</v>
      </c>
      <c r="I12" s="272">
        <v>249.537</v>
      </c>
      <c r="J12" s="271" t="s">
        <v>20</v>
      </c>
      <c r="K12" s="270" t="s">
        <v>51</v>
      </c>
      <c r="L12" s="270" t="s">
        <v>52</v>
      </c>
    </row>
    <row r="13" spans="1:12" ht="14.25" customHeight="1">
      <c r="A13" s="270"/>
      <c r="B13" s="270"/>
      <c r="C13" s="271"/>
      <c r="D13" s="272"/>
      <c r="E13" s="273"/>
      <c r="F13" s="273"/>
      <c r="G13" s="273"/>
      <c r="H13" s="273"/>
      <c r="I13" s="272"/>
      <c r="J13" s="271"/>
      <c r="K13" s="270"/>
      <c r="L13" s="270"/>
    </row>
    <row r="14" spans="1:12" ht="12" customHeight="1">
      <c r="A14" s="270"/>
      <c r="B14" s="270"/>
      <c r="C14" s="271">
        <v>2018</v>
      </c>
      <c r="D14" s="274">
        <v>249.193</v>
      </c>
      <c r="E14" s="275" t="s">
        <v>20</v>
      </c>
      <c r="F14" s="275" t="s">
        <v>20</v>
      </c>
      <c r="G14" s="275" t="s">
        <v>20</v>
      </c>
      <c r="H14" s="275" t="s">
        <v>20</v>
      </c>
      <c r="I14" s="274">
        <v>249.193</v>
      </c>
      <c r="J14" s="271" t="s">
        <v>20</v>
      </c>
      <c r="K14" s="270"/>
      <c r="L14" s="270"/>
    </row>
    <row r="15" spans="1:12" ht="16.5" customHeight="1">
      <c r="A15" s="270"/>
      <c r="B15" s="270"/>
      <c r="C15" s="271"/>
      <c r="D15" s="274"/>
      <c r="E15" s="275"/>
      <c r="F15" s="275"/>
      <c r="G15" s="275"/>
      <c r="H15" s="275"/>
      <c r="I15" s="274"/>
      <c r="J15" s="271"/>
      <c r="K15" s="270"/>
      <c r="L15" s="270"/>
    </row>
    <row r="16" spans="1:12" ht="12" customHeight="1">
      <c r="A16" s="270"/>
      <c r="B16" s="270"/>
      <c r="C16" s="271">
        <v>2019</v>
      </c>
      <c r="D16" s="275">
        <v>250</v>
      </c>
      <c r="E16" s="275" t="s">
        <v>20</v>
      </c>
      <c r="F16" s="275" t="s">
        <v>20</v>
      </c>
      <c r="G16" s="275" t="s">
        <v>20</v>
      </c>
      <c r="H16" s="275" t="s">
        <v>20</v>
      </c>
      <c r="I16" s="275">
        <v>250</v>
      </c>
      <c r="J16" s="271" t="s">
        <v>20</v>
      </c>
      <c r="K16" s="270"/>
      <c r="L16" s="270"/>
    </row>
    <row r="17" spans="1:12" ht="12.75" customHeight="1">
      <c r="A17" s="270"/>
      <c r="B17" s="270"/>
      <c r="C17" s="271"/>
      <c r="D17" s="275"/>
      <c r="E17" s="275"/>
      <c r="F17" s="275"/>
      <c r="G17" s="275"/>
      <c r="H17" s="275"/>
      <c r="I17" s="275"/>
      <c r="J17" s="271"/>
      <c r="K17" s="270"/>
      <c r="L17" s="270"/>
    </row>
    <row r="18" spans="1:12" ht="21" customHeight="1">
      <c r="A18" s="270"/>
      <c r="B18" s="270"/>
      <c r="C18" s="201">
        <v>2020</v>
      </c>
      <c r="D18" s="203">
        <f>I18</f>
        <v>250.63</v>
      </c>
      <c r="E18" s="203" t="s">
        <v>20</v>
      </c>
      <c r="F18" s="203" t="s">
        <v>20</v>
      </c>
      <c r="G18" s="203" t="s">
        <v>20</v>
      </c>
      <c r="H18" s="203" t="s">
        <v>20</v>
      </c>
      <c r="I18" s="203">
        <v>250.63</v>
      </c>
      <c r="J18" s="201" t="s">
        <v>20</v>
      </c>
      <c r="K18" s="270"/>
      <c r="L18" s="270"/>
    </row>
    <row r="19" spans="1:12" ht="22.5" customHeight="1">
      <c r="A19" s="270"/>
      <c r="B19" s="270"/>
      <c r="C19" s="201">
        <v>2021</v>
      </c>
      <c r="D19" s="199">
        <f>I19</f>
        <v>249.747</v>
      </c>
      <c r="E19" s="199" t="s">
        <v>20</v>
      </c>
      <c r="F19" s="199" t="s">
        <v>20</v>
      </c>
      <c r="G19" s="199" t="s">
        <v>20</v>
      </c>
      <c r="H19" s="199" t="s">
        <v>20</v>
      </c>
      <c r="I19" s="199">
        <v>249.747</v>
      </c>
      <c r="J19" s="201" t="s">
        <v>20</v>
      </c>
      <c r="K19" s="270"/>
      <c r="L19" s="270"/>
    </row>
    <row r="20" spans="1:12" ht="22.5" customHeight="1">
      <c r="A20" s="270"/>
      <c r="B20" s="270"/>
      <c r="C20" s="201">
        <v>2022</v>
      </c>
      <c r="D20" s="203">
        <f>I20</f>
        <v>250</v>
      </c>
      <c r="E20" s="203" t="s">
        <v>20</v>
      </c>
      <c r="F20" s="203" t="s">
        <v>20</v>
      </c>
      <c r="G20" s="203" t="s">
        <v>20</v>
      </c>
      <c r="H20" s="203" t="s">
        <v>20</v>
      </c>
      <c r="I20" s="203">
        <v>250</v>
      </c>
      <c r="J20" s="201" t="s">
        <v>20</v>
      </c>
      <c r="K20" s="270"/>
      <c r="L20" s="270"/>
    </row>
    <row r="21" spans="1:12" ht="22.5" customHeight="1">
      <c r="A21" s="270"/>
      <c r="B21" s="270"/>
      <c r="C21" s="201">
        <v>2023</v>
      </c>
      <c r="D21" s="203">
        <v>250</v>
      </c>
      <c r="E21" s="203" t="s">
        <v>20</v>
      </c>
      <c r="F21" s="203" t="s">
        <v>20</v>
      </c>
      <c r="G21" s="203" t="s">
        <v>20</v>
      </c>
      <c r="H21" s="203" t="s">
        <v>20</v>
      </c>
      <c r="I21" s="203">
        <v>250</v>
      </c>
      <c r="J21" s="201" t="s">
        <v>20</v>
      </c>
      <c r="K21" s="270"/>
      <c r="L21" s="270"/>
    </row>
    <row r="22" spans="1:12" ht="22.5" customHeight="1">
      <c r="A22" s="270"/>
      <c r="B22" s="270"/>
      <c r="C22" s="201">
        <v>2024</v>
      </c>
      <c r="D22" s="203">
        <v>250</v>
      </c>
      <c r="E22" s="203"/>
      <c r="F22" s="203"/>
      <c r="G22" s="203"/>
      <c r="H22" s="203"/>
      <c r="I22" s="203">
        <v>250</v>
      </c>
      <c r="J22" s="201"/>
      <c r="K22" s="270"/>
      <c r="L22" s="270"/>
    </row>
    <row r="23" spans="1:12" ht="22.5" customHeight="1">
      <c r="A23" s="270"/>
      <c r="B23" s="270"/>
      <c r="C23" s="201">
        <v>2025</v>
      </c>
      <c r="D23" s="203">
        <v>250</v>
      </c>
      <c r="E23" s="203" t="s">
        <v>20</v>
      </c>
      <c r="F23" s="203" t="s">
        <v>20</v>
      </c>
      <c r="G23" s="203" t="s">
        <v>20</v>
      </c>
      <c r="H23" s="203" t="s">
        <v>20</v>
      </c>
      <c r="I23" s="203">
        <v>250</v>
      </c>
      <c r="J23" s="201" t="s">
        <v>20</v>
      </c>
      <c r="K23" s="270"/>
      <c r="L23" s="270"/>
    </row>
    <row r="24" spans="1:12" ht="16.5" customHeight="1">
      <c r="A24" s="270" t="s">
        <v>53</v>
      </c>
      <c r="B24" s="270" t="s">
        <v>54</v>
      </c>
      <c r="C24" s="201">
        <v>2017</v>
      </c>
      <c r="D24" s="201">
        <v>0</v>
      </c>
      <c r="E24" s="201" t="s">
        <v>20</v>
      </c>
      <c r="F24" s="201" t="s">
        <v>20</v>
      </c>
      <c r="G24" s="201" t="s">
        <v>20</v>
      </c>
      <c r="H24" s="201" t="s">
        <v>20</v>
      </c>
      <c r="I24" s="201">
        <v>0</v>
      </c>
      <c r="J24" s="201" t="s">
        <v>20</v>
      </c>
      <c r="K24" s="270" t="s">
        <v>55</v>
      </c>
      <c r="L24" s="270" t="s">
        <v>56</v>
      </c>
    </row>
    <row r="25" spans="1:12" ht="16.5" customHeight="1">
      <c r="A25" s="270"/>
      <c r="B25" s="270"/>
      <c r="C25" s="201">
        <v>2018</v>
      </c>
      <c r="D25" s="201">
        <v>0</v>
      </c>
      <c r="E25" s="201" t="s">
        <v>20</v>
      </c>
      <c r="F25" s="201" t="s">
        <v>20</v>
      </c>
      <c r="G25" s="201" t="s">
        <v>20</v>
      </c>
      <c r="H25" s="201" t="s">
        <v>20</v>
      </c>
      <c r="I25" s="201">
        <v>0</v>
      </c>
      <c r="J25" s="201" t="s">
        <v>20</v>
      </c>
      <c r="K25" s="270"/>
      <c r="L25" s="270"/>
    </row>
    <row r="26" spans="1:12" ht="16.5" customHeight="1">
      <c r="A26" s="270"/>
      <c r="B26" s="270"/>
      <c r="C26" s="201">
        <v>2019</v>
      </c>
      <c r="D26" s="201">
        <v>0</v>
      </c>
      <c r="E26" s="201" t="s">
        <v>20</v>
      </c>
      <c r="F26" s="201" t="s">
        <v>20</v>
      </c>
      <c r="G26" s="201" t="s">
        <v>20</v>
      </c>
      <c r="H26" s="201" t="s">
        <v>20</v>
      </c>
      <c r="I26" s="201">
        <v>0</v>
      </c>
      <c r="J26" s="201" t="s">
        <v>20</v>
      </c>
      <c r="K26" s="270"/>
      <c r="L26" s="270"/>
    </row>
    <row r="27" spans="1:12" ht="16.5" customHeight="1">
      <c r="A27" s="270"/>
      <c r="B27" s="270"/>
      <c r="C27" s="201">
        <v>2020</v>
      </c>
      <c r="D27" s="201">
        <v>0</v>
      </c>
      <c r="E27" s="201" t="s">
        <v>20</v>
      </c>
      <c r="F27" s="201" t="s">
        <v>20</v>
      </c>
      <c r="G27" s="201" t="s">
        <v>20</v>
      </c>
      <c r="H27" s="201" t="s">
        <v>20</v>
      </c>
      <c r="I27" s="201">
        <v>0</v>
      </c>
      <c r="J27" s="201" t="s">
        <v>20</v>
      </c>
      <c r="K27" s="270"/>
      <c r="L27" s="270"/>
    </row>
    <row r="28" spans="1:12" ht="16.5" customHeight="1">
      <c r="A28" s="270"/>
      <c r="B28" s="270"/>
      <c r="C28" s="201">
        <v>2021</v>
      </c>
      <c r="D28" s="201">
        <v>0</v>
      </c>
      <c r="E28" s="201" t="s">
        <v>20</v>
      </c>
      <c r="F28" s="201" t="s">
        <v>20</v>
      </c>
      <c r="G28" s="201" t="s">
        <v>20</v>
      </c>
      <c r="H28" s="201" t="s">
        <v>20</v>
      </c>
      <c r="I28" s="201">
        <v>0</v>
      </c>
      <c r="J28" s="201" t="s">
        <v>20</v>
      </c>
      <c r="K28" s="270"/>
      <c r="L28" s="270"/>
    </row>
    <row r="29" spans="1:12" ht="16.5" customHeight="1">
      <c r="A29" s="270"/>
      <c r="B29" s="270"/>
      <c r="C29" s="201">
        <v>2022</v>
      </c>
      <c r="D29" s="201">
        <v>0</v>
      </c>
      <c r="E29" s="201" t="s">
        <v>20</v>
      </c>
      <c r="F29" s="201" t="s">
        <v>20</v>
      </c>
      <c r="G29" s="201" t="s">
        <v>20</v>
      </c>
      <c r="H29" s="201" t="s">
        <v>20</v>
      </c>
      <c r="I29" s="201">
        <v>0</v>
      </c>
      <c r="J29" s="201" t="s">
        <v>20</v>
      </c>
      <c r="K29" s="270"/>
      <c r="L29" s="270"/>
    </row>
    <row r="30" spans="1:12" ht="16.5" customHeight="1">
      <c r="A30" s="270"/>
      <c r="B30" s="270"/>
      <c r="C30" s="201">
        <v>2023</v>
      </c>
      <c r="D30" s="201">
        <v>0</v>
      </c>
      <c r="E30" s="201" t="s">
        <v>20</v>
      </c>
      <c r="F30" s="201" t="s">
        <v>20</v>
      </c>
      <c r="G30" s="201" t="s">
        <v>20</v>
      </c>
      <c r="H30" s="201" t="s">
        <v>20</v>
      </c>
      <c r="I30" s="201">
        <v>0</v>
      </c>
      <c r="J30" s="201" t="s">
        <v>20</v>
      </c>
      <c r="K30" s="270"/>
      <c r="L30" s="270"/>
    </row>
    <row r="31" spans="1:12" ht="16.5" customHeight="1">
      <c r="A31" s="270"/>
      <c r="B31" s="270"/>
      <c r="C31" s="201">
        <v>2024</v>
      </c>
      <c r="D31" s="230">
        <v>0</v>
      </c>
      <c r="E31" s="230"/>
      <c r="F31" s="230"/>
      <c r="G31" s="230"/>
      <c r="H31" s="230"/>
      <c r="I31" s="230">
        <v>0</v>
      </c>
      <c r="J31" s="201"/>
      <c r="K31" s="270"/>
      <c r="L31" s="270"/>
    </row>
    <row r="32" spans="1:12" ht="16.5" customHeight="1">
      <c r="A32" s="270"/>
      <c r="B32" s="270"/>
      <c r="C32" s="201">
        <v>2025</v>
      </c>
      <c r="D32" s="231">
        <v>0</v>
      </c>
      <c r="E32" s="201"/>
      <c r="F32" s="201"/>
      <c r="G32" s="201"/>
      <c r="H32" s="201"/>
      <c r="I32" s="231">
        <v>0</v>
      </c>
      <c r="J32" s="201"/>
      <c r="K32" s="270"/>
      <c r="L32" s="270"/>
    </row>
    <row r="33" spans="1:12" ht="16.5" customHeight="1">
      <c r="A33" s="270" t="s">
        <v>57</v>
      </c>
      <c r="B33" s="270" t="s">
        <v>58</v>
      </c>
      <c r="C33" s="201">
        <v>2017</v>
      </c>
      <c r="D33" s="231">
        <v>10</v>
      </c>
      <c r="E33" s="231" t="s">
        <v>20</v>
      </c>
      <c r="F33" s="231" t="s">
        <v>20</v>
      </c>
      <c r="G33" s="231" t="s">
        <v>20</v>
      </c>
      <c r="H33" s="231" t="s">
        <v>20</v>
      </c>
      <c r="I33" s="231">
        <v>10</v>
      </c>
      <c r="J33" s="201" t="s">
        <v>20</v>
      </c>
      <c r="K33" s="270" t="s">
        <v>55</v>
      </c>
      <c r="L33" s="270" t="s">
        <v>59</v>
      </c>
    </row>
    <row r="34" spans="1:12" ht="16.5" customHeight="1">
      <c r="A34" s="270"/>
      <c r="B34" s="270"/>
      <c r="C34" s="201">
        <v>2018</v>
      </c>
      <c r="D34" s="231">
        <v>10</v>
      </c>
      <c r="E34" s="231" t="s">
        <v>20</v>
      </c>
      <c r="F34" s="231" t="s">
        <v>20</v>
      </c>
      <c r="G34" s="231" t="s">
        <v>20</v>
      </c>
      <c r="H34" s="231" t="s">
        <v>20</v>
      </c>
      <c r="I34" s="231">
        <v>10</v>
      </c>
      <c r="J34" s="201" t="s">
        <v>20</v>
      </c>
      <c r="K34" s="270"/>
      <c r="L34" s="270"/>
    </row>
    <row r="35" spans="1:12" ht="16.5" customHeight="1">
      <c r="A35" s="270"/>
      <c r="B35" s="270"/>
      <c r="C35" s="201">
        <v>2019</v>
      </c>
      <c r="D35" s="231">
        <f>I35</f>
        <v>18</v>
      </c>
      <c r="E35" s="231" t="s">
        <v>20</v>
      </c>
      <c r="F35" s="231" t="s">
        <v>20</v>
      </c>
      <c r="G35" s="231" t="s">
        <v>20</v>
      </c>
      <c r="H35" s="231" t="s">
        <v>20</v>
      </c>
      <c r="I35" s="231">
        <v>18</v>
      </c>
      <c r="J35" s="201" t="s">
        <v>20</v>
      </c>
      <c r="K35" s="270"/>
      <c r="L35" s="270"/>
    </row>
    <row r="36" spans="1:12" s="70" customFormat="1" ht="16.5" customHeight="1">
      <c r="A36" s="270"/>
      <c r="B36" s="270"/>
      <c r="C36" s="232">
        <v>2020</v>
      </c>
      <c r="D36" s="233">
        <v>15</v>
      </c>
      <c r="E36" s="233" t="s">
        <v>20</v>
      </c>
      <c r="F36" s="233" t="s">
        <v>20</v>
      </c>
      <c r="G36" s="233" t="s">
        <v>20</v>
      </c>
      <c r="H36" s="233" t="s">
        <v>20</v>
      </c>
      <c r="I36" s="233">
        <v>15</v>
      </c>
      <c r="J36" s="232" t="s">
        <v>20</v>
      </c>
      <c r="K36" s="270"/>
      <c r="L36" s="270"/>
    </row>
    <row r="37" spans="1:12" ht="16.5" customHeight="1">
      <c r="A37" s="270"/>
      <c r="B37" s="270"/>
      <c r="C37" s="201">
        <v>2021</v>
      </c>
      <c r="D37" s="231">
        <v>15</v>
      </c>
      <c r="E37" s="233" t="s">
        <v>20</v>
      </c>
      <c r="F37" s="233" t="s">
        <v>20</v>
      </c>
      <c r="G37" s="233" t="s">
        <v>20</v>
      </c>
      <c r="H37" s="233" t="s">
        <v>20</v>
      </c>
      <c r="I37" s="231">
        <v>15</v>
      </c>
      <c r="J37" s="201" t="s">
        <v>20</v>
      </c>
      <c r="K37" s="270"/>
      <c r="L37" s="270"/>
    </row>
    <row r="38" spans="1:12" ht="16.5" customHeight="1">
      <c r="A38" s="270"/>
      <c r="B38" s="270"/>
      <c r="C38" s="201">
        <v>2022</v>
      </c>
      <c r="D38" s="231">
        <f>I38</f>
        <v>15</v>
      </c>
      <c r="E38" s="233" t="s">
        <v>20</v>
      </c>
      <c r="F38" s="233" t="s">
        <v>20</v>
      </c>
      <c r="G38" s="233" t="s">
        <v>20</v>
      </c>
      <c r="H38" s="233" t="s">
        <v>20</v>
      </c>
      <c r="I38" s="231">
        <v>15</v>
      </c>
      <c r="J38" s="201" t="s">
        <v>20</v>
      </c>
      <c r="K38" s="270"/>
      <c r="L38" s="270"/>
    </row>
    <row r="39" spans="1:12" ht="16.5" customHeight="1">
      <c r="A39" s="270"/>
      <c r="B39" s="270"/>
      <c r="C39" s="201">
        <v>2023</v>
      </c>
      <c r="D39" s="231">
        <v>15</v>
      </c>
      <c r="E39" s="233" t="s">
        <v>20</v>
      </c>
      <c r="F39" s="233" t="s">
        <v>20</v>
      </c>
      <c r="G39" s="233" t="s">
        <v>20</v>
      </c>
      <c r="H39" s="233" t="s">
        <v>20</v>
      </c>
      <c r="I39" s="231">
        <v>15</v>
      </c>
      <c r="J39" s="201" t="s">
        <v>20</v>
      </c>
      <c r="K39" s="270"/>
      <c r="L39" s="270"/>
    </row>
    <row r="40" spans="1:12" ht="16.5" customHeight="1">
      <c r="A40" s="270"/>
      <c r="B40" s="270"/>
      <c r="C40" s="201">
        <v>2024</v>
      </c>
      <c r="D40" s="231">
        <v>15</v>
      </c>
      <c r="E40" s="233"/>
      <c r="F40" s="233"/>
      <c r="G40" s="233"/>
      <c r="H40" s="233"/>
      <c r="I40" s="231">
        <v>15</v>
      </c>
      <c r="J40" s="201"/>
      <c r="K40" s="270"/>
      <c r="L40" s="270"/>
    </row>
    <row r="41" spans="1:12" ht="16.5" customHeight="1">
      <c r="A41" s="270"/>
      <c r="B41" s="270"/>
      <c r="C41" s="201">
        <v>2025</v>
      </c>
      <c r="D41" s="231">
        <v>15</v>
      </c>
      <c r="E41" s="233"/>
      <c r="F41" s="233"/>
      <c r="G41" s="233"/>
      <c r="H41" s="233"/>
      <c r="I41" s="231">
        <v>15</v>
      </c>
      <c r="J41" s="201"/>
      <c r="K41" s="270"/>
      <c r="L41" s="270"/>
    </row>
    <row r="42" spans="1:12" ht="16.5" customHeight="1">
      <c r="A42" s="270" t="s">
        <v>60</v>
      </c>
      <c r="B42" s="270" t="s">
        <v>61</v>
      </c>
      <c r="C42" s="201">
        <v>2017</v>
      </c>
      <c r="D42" s="231">
        <v>150</v>
      </c>
      <c r="E42" s="231" t="s">
        <v>20</v>
      </c>
      <c r="F42" s="231" t="s">
        <v>20</v>
      </c>
      <c r="G42" s="231" t="s">
        <v>20</v>
      </c>
      <c r="H42" s="231" t="s">
        <v>20</v>
      </c>
      <c r="I42" s="231" t="s">
        <v>20</v>
      </c>
      <c r="J42" s="231">
        <v>150</v>
      </c>
      <c r="K42" s="270" t="s">
        <v>62</v>
      </c>
      <c r="L42" s="270" t="s">
        <v>63</v>
      </c>
    </row>
    <row r="43" spans="1:12" ht="16.5" customHeight="1">
      <c r="A43" s="270"/>
      <c r="B43" s="270"/>
      <c r="C43" s="201">
        <v>2018</v>
      </c>
      <c r="D43" s="231">
        <v>150</v>
      </c>
      <c r="E43" s="231" t="s">
        <v>20</v>
      </c>
      <c r="F43" s="231" t="s">
        <v>20</v>
      </c>
      <c r="G43" s="231" t="s">
        <v>20</v>
      </c>
      <c r="H43" s="231" t="s">
        <v>20</v>
      </c>
      <c r="I43" s="231" t="s">
        <v>20</v>
      </c>
      <c r="J43" s="231">
        <v>150</v>
      </c>
      <c r="K43" s="270"/>
      <c r="L43" s="270"/>
    </row>
    <row r="44" spans="1:12" ht="16.5" customHeight="1">
      <c r="A44" s="270"/>
      <c r="B44" s="270"/>
      <c r="C44" s="201">
        <v>2019</v>
      </c>
      <c r="D44" s="231">
        <v>150</v>
      </c>
      <c r="E44" s="231" t="s">
        <v>20</v>
      </c>
      <c r="F44" s="231" t="s">
        <v>20</v>
      </c>
      <c r="G44" s="231" t="s">
        <v>20</v>
      </c>
      <c r="H44" s="231" t="s">
        <v>20</v>
      </c>
      <c r="I44" s="231" t="s">
        <v>20</v>
      </c>
      <c r="J44" s="231">
        <v>150</v>
      </c>
      <c r="K44" s="270"/>
      <c r="L44" s="270"/>
    </row>
    <row r="45" spans="1:12" ht="16.5" customHeight="1">
      <c r="A45" s="270"/>
      <c r="B45" s="270"/>
      <c r="C45" s="201">
        <v>2020</v>
      </c>
      <c r="D45" s="234">
        <f>J45</f>
        <v>142.149</v>
      </c>
      <c r="E45" s="234"/>
      <c r="F45" s="234" t="s">
        <v>20</v>
      </c>
      <c r="G45" s="234"/>
      <c r="H45" s="234"/>
      <c r="I45" s="234" t="s">
        <v>20</v>
      </c>
      <c r="J45" s="234">
        <v>142.149</v>
      </c>
      <c r="K45" s="270"/>
      <c r="L45" s="270"/>
    </row>
    <row r="46" spans="1:12" ht="16.5" customHeight="1">
      <c r="A46" s="270"/>
      <c r="B46" s="270"/>
      <c r="C46" s="201">
        <v>2021</v>
      </c>
      <c r="D46" s="193">
        <v>150</v>
      </c>
      <c r="E46" s="193" t="s">
        <v>20</v>
      </c>
      <c r="F46" s="193" t="s">
        <v>20</v>
      </c>
      <c r="G46" s="193" t="s">
        <v>20</v>
      </c>
      <c r="H46" s="193" t="s">
        <v>20</v>
      </c>
      <c r="I46" s="193" t="s">
        <v>20</v>
      </c>
      <c r="J46" s="193">
        <v>150</v>
      </c>
      <c r="K46" s="270"/>
      <c r="L46" s="270"/>
    </row>
    <row r="47" spans="1:12" ht="16.5" customHeight="1">
      <c r="A47" s="270"/>
      <c r="B47" s="270"/>
      <c r="C47" s="201">
        <v>2022</v>
      </c>
      <c r="D47" s="193">
        <v>0</v>
      </c>
      <c r="E47" s="193" t="s">
        <v>20</v>
      </c>
      <c r="F47" s="193" t="s">
        <v>20</v>
      </c>
      <c r="G47" s="193" t="s">
        <v>20</v>
      </c>
      <c r="H47" s="193" t="s">
        <v>20</v>
      </c>
      <c r="I47" s="193" t="s">
        <v>20</v>
      </c>
      <c r="J47" s="193">
        <v>0</v>
      </c>
      <c r="K47" s="270"/>
      <c r="L47" s="270"/>
    </row>
    <row r="48" spans="1:12" ht="16.5" customHeight="1">
      <c r="A48" s="270"/>
      <c r="B48" s="270"/>
      <c r="C48" s="201">
        <v>2023</v>
      </c>
      <c r="D48" s="193">
        <v>0</v>
      </c>
      <c r="E48" s="193" t="s">
        <v>20</v>
      </c>
      <c r="F48" s="193" t="s">
        <v>20</v>
      </c>
      <c r="G48" s="193" t="s">
        <v>20</v>
      </c>
      <c r="H48" s="193" t="s">
        <v>20</v>
      </c>
      <c r="I48" s="193" t="s">
        <v>20</v>
      </c>
      <c r="J48" s="193">
        <v>0</v>
      </c>
      <c r="K48" s="270"/>
      <c r="L48" s="270"/>
    </row>
    <row r="49" spans="1:12" ht="16.5" customHeight="1">
      <c r="A49" s="270"/>
      <c r="B49" s="270"/>
      <c r="C49" s="201">
        <v>2024</v>
      </c>
      <c r="D49" s="193">
        <v>0</v>
      </c>
      <c r="E49" s="193"/>
      <c r="F49" s="193"/>
      <c r="G49" s="193"/>
      <c r="H49" s="193"/>
      <c r="I49" s="193"/>
      <c r="J49" s="193">
        <v>0</v>
      </c>
      <c r="K49" s="270"/>
      <c r="L49" s="270"/>
    </row>
    <row r="50" spans="1:12" ht="16.5" customHeight="1">
      <c r="A50" s="270"/>
      <c r="B50" s="270"/>
      <c r="C50" s="201">
        <v>2025</v>
      </c>
      <c r="D50" s="231">
        <v>0</v>
      </c>
      <c r="E50" s="231" t="s">
        <v>20</v>
      </c>
      <c r="F50" s="231" t="s">
        <v>20</v>
      </c>
      <c r="G50" s="231" t="s">
        <v>20</v>
      </c>
      <c r="H50" s="231" t="s">
        <v>20</v>
      </c>
      <c r="I50" s="231" t="s">
        <v>20</v>
      </c>
      <c r="J50" s="231">
        <v>0</v>
      </c>
      <c r="K50" s="270"/>
      <c r="L50" s="270"/>
    </row>
    <row r="51" spans="1:12" ht="16.5" customHeight="1">
      <c r="A51" s="270" t="s">
        <v>64</v>
      </c>
      <c r="B51" s="277" t="s">
        <v>65</v>
      </c>
      <c r="C51" s="201">
        <v>2017</v>
      </c>
      <c r="D51" s="203">
        <v>3</v>
      </c>
      <c r="E51" s="203" t="s">
        <v>20</v>
      </c>
      <c r="F51" s="203" t="s">
        <v>20</v>
      </c>
      <c r="G51" s="203" t="s">
        <v>20</v>
      </c>
      <c r="H51" s="203" t="s">
        <v>20</v>
      </c>
      <c r="I51" s="203">
        <v>3</v>
      </c>
      <c r="J51" s="231" t="s">
        <v>20</v>
      </c>
      <c r="K51" s="270" t="s">
        <v>197</v>
      </c>
      <c r="L51" s="270" t="s">
        <v>66</v>
      </c>
    </row>
    <row r="52" spans="1:12" ht="16.5" customHeight="1">
      <c r="A52" s="270"/>
      <c r="B52" s="277"/>
      <c r="C52" s="201">
        <v>2018</v>
      </c>
      <c r="D52" s="203">
        <v>3</v>
      </c>
      <c r="E52" s="203" t="s">
        <v>20</v>
      </c>
      <c r="F52" s="203" t="s">
        <v>20</v>
      </c>
      <c r="G52" s="203" t="s">
        <v>20</v>
      </c>
      <c r="H52" s="203" t="s">
        <v>20</v>
      </c>
      <c r="I52" s="203">
        <v>3</v>
      </c>
      <c r="J52" s="231" t="s">
        <v>20</v>
      </c>
      <c r="K52" s="270"/>
      <c r="L52" s="270"/>
    </row>
    <row r="53" spans="1:12" ht="16.5" customHeight="1">
      <c r="A53" s="270"/>
      <c r="B53" s="277"/>
      <c r="C53" s="201">
        <v>2019</v>
      </c>
      <c r="D53" s="203">
        <v>3</v>
      </c>
      <c r="E53" s="203" t="s">
        <v>20</v>
      </c>
      <c r="F53" s="203" t="s">
        <v>20</v>
      </c>
      <c r="G53" s="203" t="s">
        <v>20</v>
      </c>
      <c r="H53" s="203" t="s">
        <v>20</v>
      </c>
      <c r="I53" s="203">
        <v>3</v>
      </c>
      <c r="J53" s="231" t="s">
        <v>20</v>
      </c>
      <c r="K53" s="270"/>
      <c r="L53" s="270"/>
    </row>
    <row r="54" spans="1:12" ht="16.5" customHeight="1">
      <c r="A54" s="270"/>
      <c r="B54" s="277"/>
      <c r="C54" s="201">
        <v>2020</v>
      </c>
      <c r="D54" s="203">
        <v>0</v>
      </c>
      <c r="E54" s="203" t="s">
        <v>20</v>
      </c>
      <c r="F54" s="203" t="s">
        <v>20</v>
      </c>
      <c r="G54" s="203" t="s">
        <v>20</v>
      </c>
      <c r="H54" s="203" t="s">
        <v>20</v>
      </c>
      <c r="I54" s="203">
        <v>0</v>
      </c>
      <c r="J54" s="231" t="s">
        <v>20</v>
      </c>
      <c r="K54" s="270"/>
      <c r="L54" s="270"/>
    </row>
    <row r="55" spans="1:12" ht="16.5" customHeight="1">
      <c r="A55" s="270"/>
      <c r="B55" s="277"/>
      <c r="C55" s="201">
        <v>2021</v>
      </c>
      <c r="D55" s="203">
        <f>I55</f>
        <v>0</v>
      </c>
      <c r="E55" s="203" t="s">
        <v>20</v>
      </c>
      <c r="F55" s="203" t="s">
        <v>20</v>
      </c>
      <c r="G55" s="203" t="s">
        <v>20</v>
      </c>
      <c r="H55" s="203" t="s">
        <v>20</v>
      </c>
      <c r="I55" s="203">
        <v>0</v>
      </c>
      <c r="J55" s="231" t="s">
        <v>20</v>
      </c>
      <c r="K55" s="270"/>
      <c r="L55" s="270"/>
    </row>
    <row r="56" spans="1:12" ht="16.5" customHeight="1">
      <c r="A56" s="270"/>
      <c r="B56" s="277"/>
      <c r="C56" s="201">
        <v>2022</v>
      </c>
      <c r="D56" s="203">
        <f>I56</f>
        <v>0</v>
      </c>
      <c r="E56" s="203" t="s">
        <v>20</v>
      </c>
      <c r="F56" s="203" t="s">
        <v>20</v>
      </c>
      <c r="G56" s="203" t="s">
        <v>20</v>
      </c>
      <c r="H56" s="203" t="s">
        <v>20</v>
      </c>
      <c r="I56" s="203">
        <v>0</v>
      </c>
      <c r="J56" s="231" t="s">
        <v>20</v>
      </c>
      <c r="K56" s="270"/>
      <c r="L56" s="270"/>
    </row>
    <row r="57" spans="1:12" ht="16.5" customHeight="1">
      <c r="A57" s="270"/>
      <c r="B57" s="277"/>
      <c r="C57" s="201">
        <v>2023</v>
      </c>
      <c r="D57" s="203">
        <v>0</v>
      </c>
      <c r="E57" s="203" t="s">
        <v>20</v>
      </c>
      <c r="F57" s="203" t="s">
        <v>20</v>
      </c>
      <c r="G57" s="203" t="s">
        <v>20</v>
      </c>
      <c r="H57" s="203" t="s">
        <v>20</v>
      </c>
      <c r="I57" s="203">
        <v>0</v>
      </c>
      <c r="J57" s="231" t="s">
        <v>20</v>
      </c>
      <c r="K57" s="270"/>
      <c r="L57" s="270"/>
    </row>
    <row r="58" spans="1:12" ht="16.5" customHeight="1">
      <c r="A58" s="270"/>
      <c r="B58" s="277"/>
      <c r="C58" s="201">
        <v>2024</v>
      </c>
      <c r="D58" s="203">
        <v>0</v>
      </c>
      <c r="E58" s="203"/>
      <c r="F58" s="203"/>
      <c r="G58" s="203"/>
      <c r="H58" s="203"/>
      <c r="I58" s="203">
        <v>0</v>
      </c>
      <c r="J58" s="231"/>
      <c r="K58" s="270"/>
      <c r="L58" s="270"/>
    </row>
    <row r="59" spans="1:12" ht="16.5" customHeight="1">
      <c r="A59" s="270"/>
      <c r="B59" s="277"/>
      <c r="C59" s="201">
        <v>2025</v>
      </c>
      <c r="D59" s="231">
        <v>0</v>
      </c>
      <c r="E59" s="203"/>
      <c r="F59" s="203"/>
      <c r="G59" s="203"/>
      <c r="H59" s="203"/>
      <c r="I59" s="231">
        <v>0</v>
      </c>
      <c r="J59" s="231" t="s">
        <v>20</v>
      </c>
      <c r="K59" s="270"/>
      <c r="L59" s="270"/>
    </row>
    <row r="60" spans="1:12" ht="16.5" customHeight="1">
      <c r="A60" s="270" t="s">
        <v>67</v>
      </c>
      <c r="B60" s="270" t="s">
        <v>68</v>
      </c>
      <c r="C60" s="201">
        <v>2017</v>
      </c>
      <c r="D60" s="231">
        <v>0</v>
      </c>
      <c r="E60" s="231" t="s">
        <v>20</v>
      </c>
      <c r="F60" s="231" t="s">
        <v>20</v>
      </c>
      <c r="G60" s="231" t="s">
        <v>20</v>
      </c>
      <c r="H60" s="231" t="s">
        <v>20</v>
      </c>
      <c r="I60" s="203">
        <v>0</v>
      </c>
      <c r="J60" s="231" t="s">
        <v>20</v>
      </c>
      <c r="K60" s="270" t="s">
        <v>69</v>
      </c>
      <c r="L60" s="270" t="s">
        <v>70</v>
      </c>
    </row>
    <row r="61" spans="1:12" ht="16.5" customHeight="1">
      <c r="A61" s="270"/>
      <c r="B61" s="270"/>
      <c r="C61" s="201">
        <v>2018</v>
      </c>
      <c r="D61" s="231">
        <v>0</v>
      </c>
      <c r="E61" s="231" t="s">
        <v>20</v>
      </c>
      <c r="F61" s="231" t="s">
        <v>20</v>
      </c>
      <c r="G61" s="231" t="s">
        <v>20</v>
      </c>
      <c r="H61" s="231" t="s">
        <v>20</v>
      </c>
      <c r="I61" s="203">
        <v>0</v>
      </c>
      <c r="J61" s="231" t="s">
        <v>20</v>
      </c>
      <c r="K61" s="270"/>
      <c r="L61" s="270"/>
    </row>
    <row r="62" spans="1:12" ht="16.5" customHeight="1">
      <c r="A62" s="270"/>
      <c r="B62" s="270"/>
      <c r="C62" s="201">
        <v>2019</v>
      </c>
      <c r="D62" s="231">
        <v>0</v>
      </c>
      <c r="E62" s="231" t="s">
        <v>20</v>
      </c>
      <c r="F62" s="231" t="s">
        <v>20</v>
      </c>
      <c r="G62" s="231" t="s">
        <v>20</v>
      </c>
      <c r="H62" s="231" t="s">
        <v>20</v>
      </c>
      <c r="I62" s="203">
        <v>0</v>
      </c>
      <c r="J62" s="231" t="s">
        <v>20</v>
      </c>
      <c r="K62" s="270"/>
      <c r="L62" s="270"/>
    </row>
    <row r="63" spans="1:12" ht="16.5" customHeight="1">
      <c r="A63" s="270"/>
      <c r="B63" s="270"/>
      <c r="C63" s="201">
        <v>2020</v>
      </c>
      <c r="D63" s="231">
        <v>0</v>
      </c>
      <c r="E63" s="231" t="s">
        <v>20</v>
      </c>
      <c r="F63" s="231" t="s">
        <v>20</v>
      </c>
      <c r="G63" s="231" t="s">
        <v>20</v>
      </c>
      <c r="H63" s="231" t="s">
        <v>20</v>
      </c>
      <c r="I63" s="231">
        <v>0</v>
      </c>
      <c r="J63" s="231" t="s">
        <v>20</v>
      </c>
      <c r="K63" s="270"/>
      <c r="L63" s="270"/>
    </row>
    <row r="64" spans="1:12" ht="16.5" customHeight="1">
      <c r="A64" s="270"/>
      <c r="B64" s="270"/>
      <c r="C64" s="201">
        <v>2021</v>
      </c>
      <c r="D64" s="231">
        <v>0</v>
      </c>
      <c r="E64" s="231" t="s">
        <v>20</v>
      </c>
      <c r="F64" s="231" t="s">
        <v>20</v>
      </c>
      <c r="G64" s="231" t="s">
        <v>20</v>
      </c>
      <c r="H64" s="231" t="s">
        <v>20</v>
      </c>
      <c r="I64" s="231">
        <v>0</v>
      </c>
      <c r="J64" s="231" t="s">
        <v>20</v>
      </c>
      <c r="K64" s="270"/>
      <c r="L64" s="270"/>
    </row>
    <row r="65" spans="1:12" ht="16.5" customHeight="1">
      <c r="A65" s="270"/>
      <c r="B65" s="270"/>
      <c r="C65" s="201">
        <v>2022</v>
      </c>
      <c r="D65" s="231">
        <v>0</v>
      </c>
      <c r="E65" s="231" t="s">
        <v>20</v>
      </c>
      <c r="F65" s="231" t="s">
        <v>20</v>
      </c>
      <c r="G65" s="231" t="s">
        <v>20</v>
      </c>
      <c r="H65" s="231" t="s">
        <v>20</v>
      </c>
      <c r="I65" s="231">
        <v>0</v>
      </c>
      <c r="J65" s="231" t="s">
        <v>20</v>
      </c>
      <c r="K65" s="270"/>
      <c r="L65" s="270"/>
    </row>
    <row r="66" spans="1:12" ht="16.5" customHeight="1">
      <c r="A66" s="270"/>
      <c r="B66" s="270"/>
      <c r="C66" s="201">
        <v>2023</v>
      </c>
      <c r="D66" s="231">
        <v>0</v>
      </c>
      <c r="E66" s="231" t="s">
        <v>20</v>
      </c>
      <c r="F66" s="231" t="s">
        <v>20</v>
      </c>
      <c r="G66" s="231" t="s">
        <v>20</v>
      </c>
      <c r="H66" s="231" t="s">
        <v>20</v>
      </c>
      <c r="I66" s="231">
        <v>0</v>
      </c>
      <c r="J66" s="231" t="s">
        <v>20</v>
      </c>
      <c r="K66" s="270"/>
      <c r="L66" s="270"/>
    </row>
    <row r="67" spans="1:12" ht="16.5" customHeight="1">
      <c r="A67" s="270"/>
      <c r="B67" s="270"/>
      <c r="C67" s="201">
        <v>2024</v>
      </c>
      <c r="D67" s="231"/>
      <c r="E67" s="231"/>
      <c r="F67" s="231"/>
      <c r="G67" s="231"/>
      <c r="H67" s="231"/>
      <c r="I67" s="231"/>
      <c r="J67" s="231"/>
      <c r="K67" s="270"/>
      <c r="L67" s="270"/>
    </row>
    <row r="68" spans="1:12" ht="16.5" customHeight="1">
      <c r="A68" s="270"/>
      <c r="B68" s="270"/>
      <c r="C68" s="201">
        <v>2025</v>
      </c>
      <c r="D68" s="231" t="s">
        <v>20</v>
      </c>
      <c r="E68" s="231" t="s">
        <v>20</v>
      </c>
      <c r="F68" s="231" t="s">
        <v>20</v>
      </c>
      <c r="G68" s="231" t="s">
        <v>20</v>
      </c>
      <c r="H68" s="231" t="s">
        <v>20</v>
      </c>
      <c r="I68" s="231" t="s">
        <v>20</v>
      </c>
      <c r="J68" s="231" t="s">
        <v>20</v>
      </c>
      <c r="K68" s="270"/>
      <c r="L68" s="270"/>
    </row>
    <row r="69" spans="1:12" ht="37.5" customHeight="1">
      <c r="A69" s="69" t="s">
        <v>71</v>
      </c>
      <c r="B69" s="69" t="s">
        <v>72</v>
      </c>
      <c r="C69" s="201" t="s">
        <v>196</v>
      </c>
      <c r="D69" s="231" t="s">
        <v>20</v>
      </c>
      <c r="E69" s="231" t="s">
        <v>20</v>
      </c>
      <c r="F69" s="231" t="s">
        <v>20</v>
      </c>
      <c r="G69" s="231" t="s">
        <v>20</v>
      </c>
      <c r="H69" s="231" t="s">
        <v>20</v>
      </c>
      <c r="I69" s="231" t="s">
        <v>20</v>
      </c>
      <c r="J69" s="201" t="s">
        <v>20</v>
      </c>
      <c r="K69" s="69" t="s">
        <v>69</v>
      </c>
      <c r="L69" s="69"/>
    </row>
    <row r="70" spans="1:12" ht="63" customHeight="1">
      <c r="A70" s="69" t="s">
        <v>73</v>
      </c>
      <c r="B70" s="69" t="s">
        <v>74</v>
      </c>
      <c r="C70" s="201" t="s">
        <v>196</v>
      </c>
      <c r="D70" s="231" t="s">
        <v>20</v>
      </c>
      <c r="E70" s="231" t="s">
        <v>20</v>
      </c>
      <c r="F70" s="231" t="s">
        <v>20</v>
      </c>
      <c r="G70" s="231" t="s">
        <v>20</v>
      </c>
      <c r="H70" s="231" t="s">
        <v>20</v>
      </c>
      <c r="I70" s="231" t="s">
        <v>20</v>
      </c>
      <c r="J70" s="201" t="s">
        <v>20</v>
      </c>
      <c r="K70" s="69" t="s">
        <v>69</v>
      </c>
      <c r="L70" s="69" t="s">
        <v>75</v>
      </c>
    </row>
    <row r="71" spans="1:12" ht="39" customHeight="1">
      <c r="A71" s="69" t="s">
        <v>76</v>
      </c>
      <c r="B71" s="69" t="s">
        <v>77</v>
      </c>
      <c r="C71" s="201" t="s">
        <v>196</v>
      </c>
      <c r="D71" s="231" t="s">
        <v>20</v>
      </c>
      <c r="E71" s="231" t="s">
        <v>20</v>
      </c>
      <c r="F71" s="231" t="s">
        <v>20</v>
      </c>
      <c r="G71" s="231" t="s">
        <v>20</v>
      </c>
      <c r="H71" s="231" t="s">
        <v>20</v>
      </c>
      <c r="I71" s="231" t="s">
        <v>20</v>
      </c>
      <c r="J71" s="201" t="s">
        <v>20</v>
      </c>
      <c r="K71" s="69" t="s">
        <v>78</v>
      </c>
      <c r="L71" s="69" t="s">
        <v>79</v>
      </c>
    </row>
    <row r="72" spans="1:12" ht="23.25" customHeight="1">
      <c r="A72" s="276" t="s">
        <v>80</v>
      </c>
      <c r="B72" s="276" t="s">
        <v>81</v>
      </c>
      <c r="C72" s="201">
        <v>2017</v>
      </c>
      <c r="D72" s="231">
        <v>7</v>
      </c>
      <c r="E72" s="231" t="s">
        <v>20</v>
      </c>
      <c r="F72" s="231" t="s">
        <v>20</v>
      </c>
      <c r="G72" s="231" t="s">
        <v>20</v>
      </c>
      <c r="H72" s="231" t="s">
        <v>20</v>
      </c>
      <c r="I72" s="231">
        <v>7</v>
      </c>
      <c r="J72" s="201" t="s">
        <v>20</v>
      </c>
      <c r="K72" s="276" t="s">
        <v>78</v>
      </c>
      <c r="L72" s="276" t="s">
        <v>82</v>
      </c>
    </row>
    <row r="73" spans="1:12" ht="21" customHeight="1">
      <c r="A73" s="276"/>
      <c r="B73" s="276"/>
      <c r="C73" s="201">
        <v>2018</v>
      </c>
      <c r="D73" s="231">
        <v>10</v>
      </c>
      <c r="E73" s="231" t="s">
        <v>20</v>
      </c>
      <c r="F73" s="231" t="s">
        <v>20</v>
      </c>
      <c r="G73" s="231" t="s">
        <v>20</v>
      </c>
      <c r="H73" s="231" t="s">
        <v>20</v>
      </c>
      <c r="I73" s="231">
        <v>10</v>
      </c>
      <c r="J73" s="201" t="s">
        <v>20</v>
      </c>
      <c r="K73" s="276"/>
      <c r="L73" s="276"/>
    </row>
    <row r="74" spans="1:12" ht="21" customHeight="1">
      <c r="A74" s="276"/>
      <c r="B74" s="276"/>
      <c r="C74" s="201">
        <v>2019</v>
      </c>
      <c r="D74" s="231">
        <v>7</v>
      </c>
      <c r="E74" s="231" t="s">
        <v>20</v>
      </c>
      <c r="F74" s="231" t="s">
        <v>20</v>
      </c>
      <c r="G74" s="231" t="s">
        <v>20</v>
      </c>
      <c r="H74" s="231" t="s">
        <v>20</v>
      </c>
      <c r="I74" s="231">
        <v>7</v>
      </c>
      <c r="J74" s="201" t="s">
        <v>20</v>
      </c>
      <c r="K74" s="276"/>
      <c r="L74" s="276"/>
    </row>
    <row r="75" spans="1:12" ht="22.5" customHeight="1">
      <c r="A75" s="276"/>
      <c r="B75" s="276"/>
      <c r="C75" s="201">
        <v>2020</v>
      </c>
      <c r="D75" s="235">
        <f>I75</f>
        <v>9.99916</v>
      </c>
      <c r="E75" s="235" t="s">
        <v>20</v>
      </c>
      <c r="F75" s="235" t="s">
        <v>20</v>
      </c>
      <c r="G75" s="235" t="s">
        <v>20</v>
      </c>
      <c r="H75" s="235" t="s">
        <v>20</v>
      </c>
      <c r="I75" s="235">
        <v>9.99916</v>
      </c>
      <c r="J75" s="201" t="s">
        <v>20</v>
      </c>
      <c r="K75" s="276"/>
      <c r="L75" s="276"/>
    </row>
    <row r="76" spans="1:12" ht="21" customHeight="1">
      <c r="A76" s="276"/>
      <c r="B76" s="276"/>
      <c r="C76" s="201">
        <v>2021</v>
      </c>
      <c r="D76" s="231">
        <v>10</v>
      </c>
      <c r="E76" s="231" t="s">
        <v>20</v>
      </c>
      <c r="F76" s="231" t="s">
        <v>20</v>
      </c>
      <c r="G76" s="231" t="s">
        <v>20</v>
      </c>
      <c r="H76" s="231" t="s">
        <v>20</v>
      </c>
      <c r="I76" s="231">
        <v>10</v>
      </c>
      <c r="J76" s="201" t="s">
        <v>20</v>
      </c>
      <c r="K76" s="276"/>
      <c r="L76" s="276"/>
    </row>
    <row r="77" spans="1:12" ht="18.75" customHeight="1">
      <c r="A77" s="276"/>
      <c r="B77" s="276"/>
      <c r="C77" s="201">
        <v>2022</v>
      </c>
      <c r="D77" s="231">
        <f>I77</f>
        <v>10</v>
      </c>
      <c r="E77" s="231" t="s">
        <v>20</v>
      </c>
      <c r="F77" s="231" t="s">
        <v>20</v>
      </c>
      <c r="G77" s="231" t="s">
        <v>20</v>
      </c>
      <c r="H77" s="231" t="s">
        <v>20</v>
      </c>
      <c r="I77" s="231">
        <v>10</v>
      </c>
      <c r="J77" s="201" t="s">
        <v>20</v>
      </c>
      <c r="K77" s="276"/>
      <c r="L77" s="276"/>
    </row>
    <row r="78" spans="1:12" ht="22.5" customHeight="1" thickBot="1">
      <c r="A78" s="276"/>
      <c r="B78" s="276"/>
      <c r="C78" s="236">
        <v>2023</v>
      </c>
      <c r="D78" s="237">
        <v>10</v>
      </c>
      <c r="E78" s="237" t="s">
        <v>20</v>
      </c>
      <c r="F78" s="237" t="s">
        <v>20</v>
      </c>
      <c r="G78" s="237" t="s">
        <v>20</v>
      </c>
      <c r="H78" s="237" t="s">
        <v>20</v>
      </c>
      <c r="I78" s="237">
        <v>10</v>
      </c>
      <c r="J78" s="236" t="s">
        <v>20</v>
      </c>
      <c r="K78" s="276"/>
      <c r="L78" s="276"/>
    </row>
    <row r="79" spans="1:12" ht="22.5" customHeight="1" thickBot="1">
      <c r="A79" s="276"/>
      <c r="B79" s="276"/>
      <c r="C79" s="236">
        <v>2024</v>
      </c>
      <c r="D79" s="237">
        <v>10</v>
      </c>
      <c r="E79" s="237"/>
      <c r="F79" s="237"/>
      <c r="G79" s="237"/>
      <c r="H79" s="237"/>
      <c r="I79" s="237">
        <v>10</v>
      </c>
      <c r="J79" s="236"/>
      <c r="K79" s="276"/>
      <c r="L79" s="276"/>
    </row>
    <row r="80" spans="1:12" ht="20.25" customHeight="1" thickBot="1">
      <c r="A80" s="276"/>
      <c r="B80" s="276"/>
      <c r="C80" s="238">
        <v>2025</v>
      </c>
      <c r="D80" s="231">
        <v>10</v>
      </c>
      <c r="E80" s="237" t="s">
        <v>20</v>
      </c>
      <c r="F80" s="237" t="s">
        <v>20</v>
      </c>
      <c r="G80" s="237" t="s">
        <v>20</v>
      </c>
      <c r="H80" s="237" t="s">
        <v>20</v>
      </c>
      <c r="I80" s="231">
        <v>10</v>
      </c>
      <c r="J80" s="236" t="s">
        <v>20</v>
      </c>
      <c r="K80" s="276"/>
      <c r="L80" s="276"/>
    </row>
    <row r="81" spans="1:12" ht="16.5" customHeight="1">
      <c r="A81" s="278" t="s">
        <v>83</v>
      </c>
      <c r="B81" s="278"/>
      <c r="C81" s="214">
        <v>2017</v>
      </c>
      <c r="D81" s="239">
        <f>SUM(D12,D24,D33,D42,D51,D60,D72)</f>
        <v>419.53700000000003</v>
      </c>
      <c r="E81" s="239" t="s">
        <v>20</v>
      </c>
      <c r="F81" s="239" t="s">
        <v>20</v>
      </c>
      <c r="G81" s="239" t="s">
        <v>20</v>
      </c>
      <c r="H81" s="239" t="s">
        <v>20</v>
      </c>
      <c r="I81" s="239">
        <f>SUM(I12,I33,I51,I72)</f>
        <v>269.53700000000003</v>
      </c>
      <c r="J81" s="217">
        <f>J42</f>
        <v>150</v>
      </c>
      <c r="K81" s="279"/>
      <c r="L81" s="280"/>
    </row>
    <row r="82" spans="1:12" ht="16.5" customHeight="1">
      <c r="A82" s="278"/>
      <c r="B82" s="278"/>
      <c r="C82" s="218">
        <v>2018</v>
      </c>
      <c r="D82" s="240">
        <f>D14+D34+D52+D73+D43</f>
        <v>422.193</v>
      </c>
      <c r="E82" s="220" t="s">
        <v>20</v>
      </c>
      <c r="F82" s="220" t="s">
        <v>20</v>
      </c>
      <c r="G82" s="220" t="s">
        <v>20</v>
      </c>
      <c r="H82" s="220" t="s">
        <v>20</v>
      </c>
      <c r="I82" s="241">
        <f>SUM(I73,I14,I34,I52)</f>
        <v>272.193</v>
      </c>
      <c r="J82" s="222">
        <f>J43</f>
        <v>150</v>
      </c>
      <c r="K82" s="279"/>
      <c r="L82" s="280"/>
    </row>
    <row r="83" spans="1:12" ht="16.5" customHeight="1">
      <c r="A83" s="278"/>
      <c r="B83" s="278"/>
      <c r="C83" s="218">
        <v>2019</v>
      </c>
      <c r="D83" s="240">
        <f>D35+D53+D74+D44+D16</f>
        <v>428</v>
      </c>
      <c r="E83" s="220" t="s">
        <v>20</v>
      </c>
      <c r="F83" s="220" t="s">
        <v>20</v>
      </c>
      <c r="G83" s="220" t="s">
        <v>20</v>
      </c>
      <c r="H83" s="220" t="s">
        <v>20</v>
      </c>
      <c r="I83" s="220">
        <f>I16+I35+I53+I74</f>
        <v>278</v>
      </c>
      <c r="J83" s="222">
        <f>J44</f>
        <v>150</v>
      </c>
      <c r="K83" s="279"/>
      <c r="L83" s="280"/>
    </row>
    <row r="84" spans="1:12" ht="16.5" customHeight="1">
      <c r="A84" s="278"/>
      <c r="B84" s="278"/>
      <c r="C84" s="218">
        <v>2020</v>
      </c>
      <c r="D84" s="240">
        <f>D36+D54+D75+D45+D18</f>
        <v>417.77815999999996</v>
      </c>
      <c r="E84" s="240" t="s">
        <v>20</v>
      </c>
      <c r="F84" s="240" t="s">
        <v>20</v>
      </c>
      <c r="G84" s="240" t="s">
        <v>20</v>
      </c>
      <c r="H84" s="240" t="s">
        <v>20</v>
      </c>
      <c r="I84" s="219">
        <f>I18+I36+I54+I75</f>
        <v>275.62916</v>
      </c>
      <c r="J84" s="240">
        <f>J45</f>
        <v>142.149</v>
      </c>
      <c r="K84" s="279"/>
      <c r="L84" s="280"/>
    </row>
    <row r="85" spans="1:12" ht="16.5" customHeight="1">
      <c r="A85" s="278"/>
      <c r="B85" s="278"/>
      <c r="C85" s="218">
        <v>2021</v>
      </c>
      <c r="D85" s="223">
        <f>D76+D46+D37+D19</f>
        <v>424.747</v>
      </c>
      <c r="E85" s="220" t="s">
        <v>20</v>
      </c>
      <c r="F85" s="220" t="s">
        <v>20</v>
      </c>
      <c r="G85" s="220" t="s">
        <v>20</v>
      </c>
      <c r="H85" s="220" t="s">
        <v>20</v>
      </c>
      <c r="I85" s="223">
        <f>I19+I37+I55+I76</f>
        <v>274.747</v>
      </c>
      <c r="J85" s="222">
        <v>150</v>
      </c>
      <c r="K85" s="279"/>
      <c r="L85" s="280"/>
    </row>
    <row r="86" spans="1:12" ht="16.5" customHeight="1">
      <c r="A86" s="278"/>
      <c r="B86" s="278"/>
      <c r="C86" s="218">
        <v>2022</v>
      </c>
      <c r="D86" s="220">
        <f>D77+D38+D20</f>
        <v>275</v>
      </c>
      <c r="E86" s="220" t="s">
        <v>20</v>
      </c>
      <c r="F86" s="220" t="s">
        <v>20</v>
      </c>
      <c r="G86" s="220" t="s">
        <v>20</v>
      </c>
      <c r="H86" s="220" t="s">
        <v>20</v>
      </c>
      <c r="I86" s="220">
        <f>I77+I56+I38+I20</f>
        <v>275</v>
      </c>
      <c r="J86" s="222">
        <f>J47</f>
        <v>0</v>
      </c>
      <c r="K86" s="279"/>
      <c r="L86" s="280"/>
    </row>
    <row r="87" spans="1:12" ht="16.5" customHeight="1">
      <c r="A87" s="278"/>
      <c r="B87" s="278"/>
      <c r="C87" s="224">
        <v>2023</v>
      </c>
      <c r="D87" s="220">
        <f>D78+D39+D21</f>
        <v>275</v>
      </c>
      <c r="E87" s="220" t="s">
        <v>20</v>
      </c>
      <c r="F87" s="220" t="s">
        <v>20</v>
      </c>
      <c r="G87" s="220" t="s">
        <v>20</v>
      </c>
      <c r="H87" s="220" t="s">
        <v>20</v>
      </c>
      <c r="I87" s="225">
        <f>I21+I39+I57+I78</f>
        <v>275</v>
      </c>
      <c r="J87" s="226" t="s">
        <v>20</v>
      </c>
      <c r="K87" s="279"/>
      <c r="L87" s="280"/>
    </row>
    <row r="88" spans="1:12" ht="16.5" customHeight="1" thickBot="1">
      <c r="A88" s="278"/>
      <c r="B88" s="278"/>
      <c r="C88" s="224">
        <v>2024</v>
      </c>
      <c r="D88" s="220">
        <f>D79+D40+D22</f>
        <v>275</v>
      </c>
      <c r="E88" s="220" t="s">
        <v>20</v>
      </c>
      <c r="F88" s="220" t="s">
        <v>20</v>
      </c>
      <c r="G88" s="220" t="s">
        <v>20</v>
      </c>
      <c r="H88" s="220" t="s">
        <v>20</v>
      </c>
      <c r="I88" s="225">
        <f>I22+I40+I58+I79</f>
        <v>275</v>
      </c>
      <c r="J88" s="226" t="s">
        <v>20</v>
      </c>
      <c r="K88" s="279"/>
      <c r="L88" s="280"/>
    </row>
    <row r="89" spans="1:12" ht="16.5" customHeight="1" thickBot="1">
      <c r="A89" s="278"/>
      <c r="B89" s="278"/>
      <c r="C89" s="224">
        <v>2025</v>
      </c>
      <c r="D89" s="220">
        <f>D80+D41+D23</f>
        <v>275</v>
      </c>
      <c r="E89" s="225"/>
      <c r="F89" s="225"/>
      <c r="G89" s="225"/>
      <c r="H89" s="225"/>
      <c r="I89" s="225">
        <f>I23+I41+I59+I80</f>
        <v>275</v>
      </c>
      <c r="J89" s="226"/>
      <c r="K89" s="279"/>
      <c r="L89" s="280"/>
    </row>
    <row r="90" spans="1:12" ht="21" customHeight="1" thickBot="1">
      <c r="A90" s="278"/>
      <c r="B90" s="278"/>
      <c r="C90" s="227" t="s">
        <v>196</v>
      </c>
      <c r="D90" s="228">
        <v>3212.25516</v>
      </c>
      <c r="E90" s="242" t="s">
        <v>20</v>
      </c>
      <c r="F90" s="242" t="s">
        <v>20</v>
      </c>
      <c r="G90" s="242" t="s">
        <v>20</v>
      </c>
      <c r="H90" s="242" t="s">
        <v>20</v>
      </c>
      <c r="I90" s="228">
        <v>2470.10616</v>
      </c>
      <c r="J90" s="243">
        <f>J81+J82+J83+J84+J85</f>
        <v>742.149</v>
      </c>
      <c r="K90" s="279"/>
      <c r="L90" s="280"/>
    </row>
    <row r="93" ht="16.5" customHeight="1">
      <c r="I93" s="71"/>
    </row>
    <row r="95" ht="16.5" customHeight="1">
      <c r="J95" s="72"/>
    </row>
  </sheetData>
  <sheetProtection selectLockedCells="1" selectUnlockedCells="1"/>
  <mergeCells count="73">
    <mergeCell ref="A81:B90"/>
    <mergeCell ref="K81:K90"/>
    <mergeCell ref="L81:L90"/>
    <mergeCell ref="A60:A68"/>
    <mergeCell ref="B60:B68"/>
    <mergeCell ref="K60:K68"/>
    <mergeCell ref="L60:L68"/>
    <mergeCell ref="A72:A80"/>
    <mergeCell ref="B72:B80"/>
    <mergeCell ref="K72:K80"/>
    <mergeCell ref="L72:L80"/>
    <mergeCell ref="A42:A50"/>
    <mergeCell ref="B42:B50"/>
    <mergeCell ref="K42:K50"/>
    <mergeCell ref="L42:L50"/>
    <mergeCell ref="A51:A59"/>
    <mergeCell ref="B51:B59"/>
    <mergeCell ref="K51:K59"/>
    <mergeCell ref="L51:L59"/>
    <mergeCell ref="A24:A32"/>
    <mergeCell ref="B24:B32"/>
    <mergeCell ref="K24:K32"/>
    <mergeCell ref="L24:L32"/>
    <mergeCell ref="A33:A41"/>
    <mergeCell ref="B33:B41"/>
    <mergeCell ref="K33:K41"/>
    <mergeCell ref="L33:L41"/>
    <mergeCell ref="I14:I15"/>
    <mergeCell ref="J14:J15"/>
    <mergeCell ref="C16:C17"/>
    <mergeCell ref="D16:D17"/>
    <mergeCell ref="E16:E17"/>
    <mergeCell ref="F16:F17"/>
    <mergeCell ref="G16:G17"/>
    <mergeCell ref="H16:H17"/>
    <mergeCell ref="I16:I17"/>
    <mergeCell ref="J16:J17"/>
    <mergeCell ref="I12:I13"/>
    <mergeCell ref="J12:J13"/>
    <mergeCell ref="K12:K23"/>
    <mergeCell ref="L12:L23"/>
    <mergeCell ref="C14:C15"/>
    <mergeCell ref="D14:D15"/>
    <mergeCell ref="E14:E15"/>
    <mergeCell ref="F14:F15"/>
    <mergeCell ref="G14:G15"/>
    <mergeCell ref="H14:H15"/>
    <mergeCell ref="A9:L9"/>
    <mergeCell ref="A10:L11"/>
    <mergeCell ref="A12:A23"/>
    <mergeCell ref="B12:B23"/>
    <mergeCell ref="C12:C13"/>
    <mergeCell ref="D12:D13"/>
    <mergeCell ref="E12:E13"/>
    <mergeCell ref="F12:F13"/>
    <mergeCell ref="G12:G13"/>
    <mergeCell ref="H12:H13"/>
    <mergeCell ref="E4:E7"/>
    <mergeCell ref="F4:I4"/>
    <mergeCell ref="F5:H5"/>
    <mergeCell ref="I5:I7"/>
    <mergeCell ref="F6:F7"/>
    <mergeCell ref="G6:H6"/>
    <mergeCell ref="B1:L1"/>
    <mergeCell ref="A2:L2"/>
    <mergeCell ref="A3:A7"/>
    <mergeCell ref="B3:B7"/>
    <mergeCell ref="C3:C7"/>
    <mergeCell ref="D3:D7"/>
    <mergeCell ref="E3:I3"/>
    <mergeCell ref="J3:J7"/>
    <mergeCell ref="K3:K7"/>
    <mergeCell ref="L3:L7"/>
  </mergeCells>
  <printOptions/>
  <pageMargins left="0.5513888888888889" right="0.5118055555555555" top="0.2" bottom="0.15763888888888888" header="0.5118055555555555" footer="0.5118055555555555"/>
  <pageSetup horizontalDpi="300" verticalDpi="3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83"/>
  <sheetViews>
    <sheetView view="pageBreakPreview" zoomScale="50" zoomScaleNormal="75" zoomScaleSheetLayoutView="50" zoomScalePageLayoutView="0" workbookViewId="0" topLeftCell="A49">
      <selection activeCell="G62" sqref="G62"/>
    </sheetView>
  </sheetViews>
  <sheetFormatPr defaultColWidth="9.140625" defaultRowHeight="15"/>
  <cols>
    <col min="1" max="1" width="4.8515625" style="65" customWidth="1"/>
    <col min="2" max="2" width="63.7109375" style="65" customWidth="1"/>
    <col min="3" max="3" width="13.7109375" style="65" customWidth="1"/>
    <col min="4" max="4" width="19.57421875" style="65" customWidth="1"/>
    <col min="5" max="5" width="9.7109375" style="65" customWidth="1"/>
    <col min="6" max="6" width="10.8515625" style="65" customWidth="1"/>
    <col min="7" max="7" width="10.28125" style="65" customWidth="1"/>
    <col min="8" max="8" width="13.00390625" style="65" customWidth="1"/>
    <col min="9" max="9" width="16.00390625" style="65" customWidth="1"/>
    <col min="10" max="10" width="11.140625" style="65" customWidth="1"/>
    <col min="11" max="11" width="41.7109375" style="65" customWidth="1"/>
    <col min="12" max="12" width="69.7109375" style="65" customWidth="1"/>
    <col min="13" max="16384" width="8.8515625" style="65" customWidth="1"/>
  </cols>
  <sheetData>
    <row r="1" spans="1:12" ht="48.75" customHeight="1">
      <c r="A1" s="73"/>
      <c r="B1" s="281" t="s">
        <v>84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28.5" customHeight="1">
      <c r="A2" s="266" t="s">
        <v>85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22.5" customHeight="1">
      <c r="A3" s="267" t="s">
        <v>2</v>
      </c>
      <c r="B3" s="267" t="s">
        <v>3</v>
      </c>
      <c r="C3" s="267" t="s">
        <v>45</v>
      </c>
      <c r="D3" s="267" t="s">
        <v>46</v>
      </c>
      <c r="E3" s="267" t="s">
        <v>6</v>
      </c>
      <c r="F3" s="267"/>
      <c r="G3" s="267"/>
      <c r="H3" s="267"/>
      <c r="I3" s="267"/>
      <c r="J3" s="267" t="s">
        <v>7</v>
      </c>
      <c r="K3" s="267" t="s">
        <v>8</v>
      </c>
      <c r="L3" s="267" t="s">
        <v>47</v>
      </c>
    </row>
    <row r="4" spans="1:12" ht="22.5" customHeight="1">
      <c r="A4" s="267"/>
      <c r="B4" s="267"/>
      <c r="C4" s="267"/>
      <c r="D4" s="267"/>
      <c r="E4" s="267" t="s">
        <v>9</v>
      </c>
      <c r="F4" s="267" t="s">
        <v>10</v>
      </c>
      <c r="G4" s="267"/>
      <c r="H4" s="267"/>
      <c r="I4" s="267"/>
      <c r="J4" s="267"/>
      <c r="K4" s="267"/>
      <c r="L4" s="267"/>
    </row>
    <row r="5" spans="1:12" ht="18.75" customHeight="1">
      <c r="A5" s="267"/>
      <c r="B5" s="267"/>
      <c r="C5" s="267"/>
      <c r="D5" s="267"/>
      <c r="E5" s="267"/>
      <c r="F5" s="267" t="s">
        <v>11</v>
      </c>
      <c r="G5" s="267"/>
      <c r="H5" s="267"/>
      <c r="I5" s="267" t="s">
        <v>12</v>
      </c>
      <c r="J5" s="267"/>
      <c r="K5" s="267"/>
      <c r="L5" s="267"/>
    </row>
    <row r="6" spans="1:12" ht="20.25" customHeight="1">
      <c r="A6" s="267"/>
      <c r="B6" s="267"/>
      <c r="C6" s="267"/>
      <c r="D6" s="267"/>
      <c r="E6" s="267"/>
      <c r="F6" s="267" t="s">
        <v>14</v>
      </c>
      <c r="G6" s="267" t="s">
        <v>13</v>
      </c>
      <c r="H6" s="267"/>
      <c r="I6" s="267"/>
      <c r="J6" s="267"/>
      <c r="K6" s="267"/>
      <c r="L6" s="267"/>
    </row>
    <row r="7" spans="1:12" ht="54" customHeight="1">
      <c r="A7" s="267"/>
      <c r="B7" s="267"/>
      <c r="C7" s="267"/>
      <c r="D7" s="267"/>
      <c r="E7" s="267"/>
      <c r="F7" s="267"/>
      <c r="G7" s="67" t="s">
        <v>15</v>
      </c>
      <c r="H7" s="67" t="s">
        <v>16</v>
      </c>
      <c r="I7" s="267"/>
      <c r="J7" s="267"/>
      <c r="K7" s="267"/>
      <c r="L7" s="267"/>
    </row>
    <row r="8" spans="1:12" ht="19.5" customHeight="1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68">
        <v>11</v>
      </c>
      <c r="L8" s="68">
        <v>12</v>
      </c>
    </row>
    <row r="9" spans="1:12" ht="33" customHeight="1">
      <c r="A9" s="282" t="s">
        <v>86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</row>
    <row r="10" spans="1:12" ht="17.25" customHeight="1">
      <c r="A10" s="283" t="s">
        <v>87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</row>
    <row r="11" spans="1:12" ht="25.5" customHeight="1">
      <c r="A11" s="283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</row>
    <row r="12" spans="1:12" ht="16.5" customHeight="1">
      <c r="A12" s="277" t="s">
        <v>17</v>
      </c>
      <c r="B12" s="277" t="s">
        <v>88</v>
      </c>
      <c r="C12" s="277">
        <v>2017</v>
      </c>
      <c r="D12" s="284">
        <v>10</v>
      </c>
      <c r="E12" s="284" t="s">
        <v>20</v>
      </c>
      <c r="F12" s="284" t="s">
        <v>20</v>
      </c>
      <c r="G12" s="284" t="s">
        <v>20</v>
      </c>
      <c r="H12" s="284" t="s">
        <v>20</v>
      </c>
      <c r="I12" s="284">
        <v>10</v>
      </c>
      <c r="J12" s="277" t="s">
        <v>20</v>
      </c>
      <c r="K12" s="277" t="s">
        <v>51</v>
      </c>
      <c r="L12" s="277" t="s">
        <v>89</v>
      </c>
    </row>
    <row r="13" spans="1:12" ht="4.5" customHeight="1">
      <c r="A13" s="277"/>
      <c r="B13" s="277"/>
      <c r="C13" s="277"/>
      <c r="D13" s="284"/>
      <c r="E13" s="284"/>
      <c r="F13" s="284"/>
      <c r="G13" s="284"/>
      <c r="H13" s="284"/>
      <c r="I13" s="284"/>
      <c r="J13" s="277"/>
      <c r="K13" s="277"/>
      <c r="L13" s="277"/>
    </row>
    <row r="14" spans="1:12" ht="12" customHeight="1">
      <c r="A14" s="277"/>
      <c r="B14" s="277"/>
      <c r="C14" s="277">
        <v>2018</v>
      </c>
      <c r="D14" s="285">
        <v>9.97614</v>
      </c>
      <c r="E14" s="286" t="s">
        <v>20</v>
      </c>
      <c r="F14" s="286" t="s">
        <v>20</v>
      </c>
      <c r="G14" s="286" t="s">
        <v>20</v>
      </c>
      <c r="H14" s="286" t="s">
        <v>20</v>
      </c>
      <c r="I14" s="285">
        <v>9.97614</v>
      </c>
      <c r="J14" s="277" t="s">
        <v>20</v>
      </c>
      <c r="K14" s="277"/>
      <c r="L14" s="277"/>
    </row>
    <row r="15" spans="1:12" ht="7.5" customHeight="1">
      <c r="A15" s="277"/>
      <c r="B15" s="277"/>
      <c r="C15" s="277"/>
      <c r="D15" s="285"/>
      <c r="E15" s="286"/>
      <c r="F15" s="286"/>
      <c r="G15" s="286"/>
      <c r="H15" s="286"/>
      <c r="I15" s="285"/>
      <c r="J15" s="277"/>
      <c r="K15" s="277"/>
      <c r="L15" s="277"/>
    </row>
    <row r="16" spans="1:12" ht="16.5" customHeight="1">
      <c r="A16" s="277"/>
      <c r="B16" s="277"/>
      <c r="C16" s="277">
        <v>2019</v>
      </c>
      <c r="D16" s="286">
        <v>10</v>
      </c>
      <c r="E16" s="286" t="s">
        <v>20</v>
      </c>
      <c r="F16" s="286" t="s">
        <v>20</v>
      </c>
      <c r="G16" s="286" t="s">
        <v>20</v>
      </c>
      <c r="H16" s="286" t="s">
        <v>20</v>
      </c>
      <c r="I16" s="286">
        <v>10</v>
      </c>
      <c r="J16" s="277" t="s">
        <v>20</v>
      </c>
      <c r="K16" s="277"/>
      <c r="L16" s="277"/>
    </row>
    <row r="17" spans="1:12" ht="2.25" customHeight="1">
      <c r="A17" s="277"/>
      <c r="B17" s="277"/>
      <c r="C17" s="277"/>
      <c r="D17" s="286"/>
      <c r="E17" s="286"/>
      <c r="F17" s="286"/>
      <c r="G17" s="286"/>
      <c r="H17" s="286"/>
      <c r="I17" s="286"/>
      <c r="J17" s="277"/>
      <c r="K17" s="277"/>
      <c r="L17" s="277"/>
    </row>
    <row r="18" spans="1:12" ht="17.25" customHeight="1">
      <c r="A18" s="277"/>
      <c r="B18" s="277"/>
      <c r="C18" s="187">
        <v>2020</v>
      </c>
      <c r="D18" s="188">
        <v>0</v>
      </c>
      <c r="E18" s="188" t="s">
        <v>20</v>
      </c>
      <c r="F18" s="188" t="s">
        <v>20</v>
      </c>
      <c r="G18" s="188" t="s">
        <v>20</v>
      </c>
      <c r="H18" s="188" t="s">
        <v>20</v>
      </c>
      <c r="I18" s="188">
        <v>0</v>
      </c>
      <c r="J18" s="187" t="s">
        <v>20</v>
      </c>
      <c r="K18" s="277"/>
      <c r="L18" s="277"/>
    </row>
    <row r="19" spans="1:12" ht="16.5" customHeight="1">
      <c r="A19" s="277"/>
      <c r="B19" s="277"/>
      <c r="C19" s="189">
        <v>2021</v>
      </c>
      <c r="D19" s="190">
        <f>I19</f>
        <v>0</v>
      </c>
      <c r="E19" s="188" t="s">
        <v>20</v>
      </c>
      <c r="F19" s="188" t="s">
        <v>20</v>
      </c>
      <c r="G19" s="188" t="s">
        <v>20</v>
      </c>
      <c r="H19" s="188" t="s">
        <v>20</v>
      </c>
      <c r="I19" s="188">
        <v>0</v>
      </c>
      <c r="J19" s="191" t="s">
        <v>20</v>
      </c>
      <c r="K19" s="277"/>
      <c r="L19" s="277"/>
    </row>
    <row r="20" spans="1:12" ht="16.5" customHeight="1">
      <c r="A20" s="277"/>
      <c r="B20" s="277"/>
      <c r="C20" s="189">
        <v>2022</v>
      </c>
      <c r="D20" s="190">
        <f>I20</f>
        <v>0</v>
      </c>
      <c r="E20" s="188" t="s">
        <v>20</v>
      </c>
      <c r="F20" s="188" t="s">
        <v>20</v>
      </c>
      <c r="G20" s="188" t="s">
        <v>20</v>
      </c>
      <c r="H20" s="188" t="s">
        <v>20</v>
      </c>
      <c r="I20" s="188">
        <v>0</v>
      </c>
      <c r="J20" s="191" t="s">
        <v>20</v>
      </c>
      <c r="K20" s="277"/>
      <c r="L20" s="277"/>
    </row>
    <row r="21" spans="1:12" ht="16.5" customHeight="1">
      <c r="A21" s="277"/>
      <c r="B21" s="277"/>
      <c r="C21" s="189">
        <v>2023</v>
      </c>
      <c r="D21" s="190">
        <v>0</v>
      </c>
      <c r="E21" s="188" t="s">
        <v>20</v>
      </c>
      <c r="F21" s="188" t="s">
        <v>20</v>
      </c>
      <c r="G21" s="188" t="s">
        <v>20</v>
      </c>
      <c r="H21" s="188" t="s">
        <v>20</v>
      </c>
      <c r="I21" s="188">
        <v>0</v>
      </c>
      <c r="J21" s="191" t="s">
        <v>20</v>
      </c>
      <c r="K21" s="277"/>
      <c r="L21" s="277"/>
    </row>
    <row r="22" spans="1:12" ht="16.5" customHeight="1">
      <c r="A22" s="277"/>
      <c r="B22" s="277"/>
      <c r="C22" s="189">
        <v>2024</v>
      </c>
      <c r="D22" s="190">
        <v>0</v>
      </c>
      <c r="E22" s="188"/>
      <c r="F22" s="188"/>
      <c r="G22" s="188"/>
      <c r="H22" s="188"/>
      <c r="I22" s="188">
        <v>0</v>
      </c>
      <c r="J22" s="191"/>
      <c r="K22" s="277"/>
      <c r="L22" s="277"/>
    </row>
    <row r="23" spans="1:12" ht="18" customHeight="1">
      <c r="A23" s="277"/>
      <c r="B23" s="277"/>
      <c r="C23" s="187">
        <v>2025</v>
      </c>
      <c r="D23" s="190">
        <v>0</v>
      </c>
      <c r="E23" s="188" t="s">
        <v>20</v>
      </c>
      <c r="F23" s="188" t="s">
        <v>20</v>
      </c>
      <c r="G23" s="188" t="s">
        <v>20</v>
      </c>
      <c r="H23" s="188" t="s">
        <v>20</v>
      </c>
      <c r="I23" s="188">
        <v>0</v>
      </c>
      <c r="J23" s="191" t="s">
        <v>20</v>
      </c>
      <c r="K23" s="277"/>
      <c r="L23" s="277"/>
    </row>
    <row r="24" spans="1:12" ht="16.5" customHeight="1">
      <c r="A24" s="277" t="s">
        <v>53</v>
      </c>
      <c r="B24" s="277" t="s">
        <v>90</v>
      </c>
      <c r="C24" s="187">
        <v>2017</v>
      </c>
      <c r="D24" s="188">
        <v>10</v>
      </c>
      <c r="E24" s="188" t="s">
        <v>20</v>
      </c>
      <c r="F24" s="187" t="s">
        <v>20</v>
      </c>
      <c r="G24" s="187" t="s">
        <v>20</v>
      </c>
      <c r="H24" s="187" t="s">
        <v>20</v>
      </c>
      <c r="I24" s="188">
        <v>10</v>
      </c>
      <c r="J24" s="187" t="s">
        <v>20</v>
      </c>
      <c r="K24" s="277" t="s">
        <v>55</v>
      </c>
      <c r="L24" s="277" t="s">
        <v>56</v>
      </c>
    </row>
    <row r="25" spans="1:12" ht="16.5" customHeight="1">
      <c r="A25" s="277"/>
      <c r="B25" s="277"/>
      <c r="C25" s="187">
        <v>2018</v>
      </c>
      <c r="D25" s="188">
        <v>10</v>
      </c>
      <c r="E25" s="188" t="s">
        <v>20</v>
      </c>
      <c r="F25" s="187" t="s">
        <v>20</v>
      </c>
      <c r="G25" s="187" t="s">
        <v>20</v>
      </c>
      <c r="H25" s="187" t="s">
        <v>20</v>
      </c>
      <c r="I25" s="188">
        <v>10</v>
      </c>
      <c r="J25" s="187" t="s">
        <v>20</v>
      </c>
      <c r="K25" s="277"/>
      <c r="L25" s="277"/>
    </row>
    <row r="26" spans="1:12" ht="16.5" customHeight="1">
      <c r="A26" s="277"/>
      <c r="B26" s="277"/>
      <c r="C26" s="187">
        <v>2019</v>
      </c>
      <c r="D26" s="188">
        <v>20</v>
      </c>
      <c r="E26" s="188" t="s">
        <v>20</v>
      </c>
      <c r="F26" s="187" t="s">
        <v>20</v>
      </c>
      <c r="G26" s="187" t="s">
        <v>20</v>
      </c>
      <c r="H26" s="187" t="s">
        <v>20</v>
      </c>
      <c r="I26" s="188">
        <v>20</v>
      </c>
      <c r="J26" s="187" t="s">
        <v>20</v>
      </c>
      <c r="K26" s="277"/>
      <c r="L26" s="277"/>
    </row>
    <row r="27" spans="1:12" ht="16.5" customHeight="1">
      <c r="A27" s="277"/>
      <c r="B27" s="277"/>
      <c r="C27" s="187">
        <v>2020</v>
      </c>
      <c r="D27" s="192">
        <v>3.411</v>
      </c>
      <c r="E27" s="193" t="s">
        <v>20</v>
      </c>
      <c r="F27" s="193" t="s">
        <v>20</v>
      </c>
      <c r="G27" s="193" t="s">
        <v>20</v>
      </c>
      <c r="H27" s="193" t="s">
        <v>20</v>
      </c>
      <c r="I27" s="192">
        <v>3.411</v>
      </c>
      <c r="J27" s="187" t="s">
        <v>20</v>
      </c>
      <c r="K27" s="277"/>
      <c r="L27" s="277"/>
    </row>
    <row r="28" spans="1:12" ht="16.5" customHeight="1">
      <c r="A28" s="277"/>
      <c r="B28" s="277"/>
      <c r="C28" s="189">
        <v>2021</v>
      </c>
      <c r="D28" s="188">
        <v>20</v>
      </c>
      <c r="E28" s="188" t="s">
        <v>20</v>
      </c>
      <c r="F28" s="188" t="s">
        <v>20</v>
      </c>
      <c r="G28" s="188" t="s">
        <v>20</v>
      </c>
      <c r="H28" s="188" t="s">
        <v>20</v>
      </c>
      <c r="I28" s="188">
        <v>20</v>
      </c>
      <c r="J28" s="189" t="s">
        <v>20</v>
      </c>
      <c r="K28" s="277"/>
      <c r="L28" s="277"/>
    </row>
    <row r="29" spans="1:12" ht="16.5" customHeight="1">
      <c r="A29" s="277"/>
      <c r="B29" s="277"/>
      <c r="C29" s="189">
        <v>2022</v>
      </c>
      <c r="D29" s="188">
        <f>I29</f>
        <v>20</v>
      </c>
      <c r="E29" s="188" t="s">
        <v>20</v>
      </c>
      <c r="F29" s="188" t="s">
        <v>20</v>
      </c>
      <c r="G29" s="188" t="s">
        <v>20</v>
      </c>
      <c r="H29" s="188" t="s">
        <v>20</v>
      </c>
      <c r="I29" s="188">
        <v>20</v>
      </c>
      <c r="J29" s="189" t="s">
        <v>20</v>
      </c>
      <c r="K29" s="277"/>
      <c r="L29" s="277"/>
    </row>
    <row r="30" spans="1:12" ht="16.5" customHeight="1">
      <c r="A30" s="277"/>
      <c r="B30" s="277"/>
      <c r="C30" s="189">
        <v>2023</v>
      </c>
      <c r="D30" s="188">
        <v>20</v>
      </c>
      <c r="E30" s="194" t="s">
        <v>20</v>
      </c>
      <c r="F30" s="194" t="s">
        <v>20</v>
      </c>
      <c r="G30" s="194" t="s">
        <v>20</v>
      </c>
      <c r="H30" s="194" t="s">
        <v>20</v>
      </c>
      <c r="I30" s="188">
        <v>20</v>
      </c>
      <c r="J30" s="189" t="s">
        <v>20</v>
      </c>
      <c r="K30" s="277"/>
      <c r="L30" s="277"/>
    </row>
    <row r="31" spans="1:12" ht="16.5" customHeight="1">
      <c r="A31" s="195"/>
      <c r="B31" s="277"/>
      <c r="C31" s="189">
        <v>2024</v>
      </c>
      <c r="D31" s="188">
        <v>20</v>
      </c>
      <c r="E31" s="194"/>
      <c r="F31" s="194"/>
      <c r="G31" s="194"/>
      <c r="H31" s="194"/>
      <c r="I31" s="188">
        <v>20</v>
      </c>
      <c r="J31" s="189"/>
      <c r="K31" s="277"/>
      <c r="L31" s="277"/>
    </row>
    <row r="32" spans="1:12" ht="18.75" customHeight="1">
      <c r="A32" s="195"/>
      <c r="B32" s="277"/>
      <c r="C32" s="187">
        <v>2025</v>
      </c>
      <c r="D32" s="188">
        <v>20</v>
      </c>
      <c r="E32" s="194" t="s">
        <v>20</v>
      </c>
      <c r="F32" s="194" t="s">
        <v>20</v>
      </c>
      <c r="G32" s="194" t="s">
        <v>20</v>
      </c>
      <c r="H32" s="194" t="s">
        <v>20</v>
      </c>
      <c r="I32" s="188">
        <v>20</v>
      </c>
      <c r="J32" s="189" t="s">
        <v>20</v>
      </c>
      <c r="K32" s="277"/>
      <c r="L32" s="277"/>
    </row>
    <row r="33" spans="1:12" ht="17.25" customHeight="1">
      <c r="A33" s="287" t="s">
        <v>91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</row>
    <row r="34" spans="1:12" ht="21.75" customHeight="1">
      <c r="A34" s="287"/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</row>
    <row r="35" spans="1:12" ht="25.5" customHeight="1">
      <c r="A35" s="277" t="s">
        <v>57</v>
      </c>
      <c r="B35" s="277" t="s">
        <v>92</v>
      </c>
      <c r="C35" s="187">
        <v>2017</v>
      </c>
      <c r="D35" s="193">
        <v>30</v>
      </c>
      <c r="E35" s="193" t="s">
        <v>20</v>
      </c>
      <c r="F35" s="193" t="s">
        <v>20</v>
      </c>
      <c r="G35" s="193" t="s">
        <v>20</v>
      </c>
      <c r="H35" s="193" t="s">
        <v>20</v>
      </c>
      <c r="I35" s="193">
        <v>30</v>
      </c>
      <c r="J35" s="187" t="s">
        <v>20</v>
      </c>
      <c r="K35" s="277" t="s">
        <v>93</v>
      </c>
      <c r="L35" s="277" t="s">
        <v>94</v>
      </c>
    </row>
    <row r="36" spans="1:12" ht="23.25" customHeight="1">
      <c r="A36" s="277"/>
      <c r="B36" s="277"/>
      <c r="C36" s="187">
        <v>2018</v>
      </c>
      <c r="D36" s="193">
        <v>30</v>
      </c>
      <c r="E36" s="193" t="s">
        <v>20</v>
      </c>
      <c r="F36" s="193" t="s">
        <v>20</v>
      </c>
      <c r="G36" s="193" t="s">
        <v>20</v>
      </c>
      <c r="H36" s="193" t="s">
        <v>20</v>
      </c>
      <c r="I36" s="193">
        <v>30</v>
      </c>
      <c r="J36" s="187" t="s">
        <v>20</v>
      </c>
      <c r="K36" s="277"/>
      <c r="L36" s="277"/>
    </row>
    <row r="37" spans="1:12" ht="21" customHeight="1">
      <c r="A37" s="277"/>
      <c r="B37" s="277"/>
      <c r="C37" s="187">
        <v>2019</v>
      </c>
      <c r="D37" s="193">
        <v>40</v>
      </c>
      <c r="E37" s="193" t="s">
        <v>20</v>
      </c>
      <c r="F37" s="193" t="s">
        <v>20</v>
      </c>
      <c r="G37" s="193" t="s">
        <v>20</v>
      </c>
      <c r="H37" s="193" t="s">
        <v>20</v>
      </c>
      <c r="I37" s="193">
        <v>40</v>
      </c>
      <c r="J37" s="187" t="s">
        <v>20</v>
      </c>
      <c r="K37" s="277"/>
      <c r="L37" s="277"/>
    </row>
    <row r="38" spans="1:12" ht="33.75" customHeight="1">
      <c r="A38" s="277"/>
      <c r="B38" s="277"/>
      <c r="C38" s="277">
        <v>2020</v>
      </c>
      <c r="D38" s="193">
        <f>I38</f>
        <v>40</v>
      </c>
      <c r="E38" s="193" t="s">
        <v>20</v>
      </c>
      <c r="F38" s="193" t="s">
        <v>20</v>
      </c>
      <c r="G38" s="193" t="s">
        <v>20</v>
      </c>
      <c r="H38" s="193" t="s">
        <v>20</v>
      </c>
      <c r="I38" s="193">
        <v>40</v>
      </c>
      <c r="J38" s="187" t="s">
        <v>20</v>
      </c>
      <c r="K38" s="277"/>
      <c r="L38" s="277"/>
    </row>
    <row r="39" spans="1:12" ht="36.75" customHeight="1">
      <c r="A39" s="277"/>
      <c r="B39" s="277"/>
      <c r="C39" s="277"/>
      <c r="D39" s="193">
        <v>100</v>
      </c>
      <c r="E39" s="193" t="s">
        <v>20</v>
      </c>
      <c r="F39" s="193" t="s">
        <v>20</v>
      </c>
      <c r="G39" s="193" t="s">
        <v>20</v>
      </c>
      <c r="H39" s="193" t="s">
        <v>20</v>
      </c>
      <c r="I39" s="193">
        <v>100</v>
      </c>
      <c r="J39" s="187" t="s">
        <v>20</v>
      </c>
      <c r="K39" s="187" t="s">
        <v>95</v>
      </c>
      <c r="L39" s="277"/>
    </row>
    <row r="40" spans="1:12" ht="19.5" customHeight="1">
      <c r="A40" s="277"/>
      <c r="B40" s="277"/>
      <c r="C40" s="289">
        <v>2021</v>
      </c>
      <c r="D40" s="284">
        <v>40</v>
      </c>
      <c r="E40" s="284" t="s">
        <v>20</v>
      </c>
      <c r="F40" s="284" t="s">
        <v>20</v>
      </c>
      <c r="G40" s="284" t="s">
        <v>20</v>
      </c>
      <c r="H40" s="284" t="s">
        <v>20</v>
      </c>
      <c r="I40" s="284">
        <v>40</v>
      </c>
      <c r="J40" s="277" t="s">
        <v>20</v>
      </c>
      <c r="K40" s="277" t="s">
        <v>93</v>
      </c>
      <c r="L40" s="277"/>
    </row>
    <row r="41" spans="1:12" ht="9.75" customHeight="1">
      <c r="A41" s="277"/>
      <c r="B41" s="277"/>
      <c r="C41" s="289"/>
      <c r="D41" s="284"/>
      <c r="E41" s="284"/>
      <c r="F41" s="284"/>
      <c r="G41" s="284"/>
      <c r="H41" s="284"/>
      <c r="I41" s="284"/>
      <c r="J41" s="277"/>
      <c r="K41" s="277"/>
      <c r="L41" s="277"/>
    </row>
    <row r="42" spans="1:12" ht="34.5" customHeight="1">
      <c r="A42" s="277"/>
      <c r="B42" s="277"/>
      <c r="C42" s="191">
        <v>2022</v>
      </c>
      <c r="D42" s="193">
        <f>I42</f>
        <v>40</v>
      </c>
      <c r="E42" s="193" t="s">
        <v>20</v>
      </c>
      <c r="F42" s="193" t="s">
        <v>20</v>
      </c>
      <c r="G42" s="193" t="s">
        <v>20</v>
      </c>
      <c r="H42" s="193" t="s">
        <v>20</v>
      </c>
      <c r="I42" s="193">
        <v>40</v>
      </c>
      <c r="J42" s="191" t="s">
        <v>20</v>
      </c>
      <c r="K42" s="288" t="s">
        <v>96</v>
      </c>
      <c r="L42" s="277"/>
    </row>
    <row r="43" spans="1:12" ht="32.25" customHeight="1">
      <c r="A43" s="277"/>
      <c r="B43" s="277"/>
      <c r="C43" s="191">
        <v>2023</v>
      </c>
      <c r="D43" s="193">
        <v>40</v>
      </c>
      <c r="E43" s="193" t="s">
        <v>20</v>
      </c>
      <c r="F43" s="193" t="s">
        <v>20</v>
      </c>
      <c r="G43" s="193" t="s">
        <v>20</v>
      </c>
      <c r="H43" s="193" t="s">
        <v>20</v>
      </c>
      <c r="I43" s="193">
        <v>40</v>
      </c>
      <c r="J43" s="189" t="s">
        <v>20</v>
      </c>
      <c r="K43" s="288"/>
      <c r="L43" s="288"/>
    </row>
    <row r="44" spans="1:12" ht="32.25" customHeight="1">
      <c r="A44" s="277"/>
      <c r="B44" s="277"/>
      <c r="C44" s="191">
        <v>2024</v>
      </c>
      <c r="D44" s="193">
        <v>40</v>
      </c>
      <c r="E44" s="193"/>
      <c r="F44" s="193"/>
      <c r="G44" s="193"/>
      <c r="H44" s="193"/>
      <c r="I44" s="193">
        <v>40</v>
      </c>
      <c r="J44" s="189"/>
      <c r="K44" s="196"/>
      <c r="L44" s="288"/>
    </row>
    <row r="45" spans="1:12" ht="23.25" customHeight="1">
      <c r="A45" s="277"/>
      <c r="B45" s="277"/>
      <c r="C45" s="187">
        <v>2025</v>
      </c>
      <c r="D45" s="193">
        <v>40</v>
      </c>
      <c r="E45" s="193" t="s">
        <v>20</v>
      </c>
      <c r="F45" s="193" t="s">
        <v>20</v>
      </c>
      <c r="G45" s="193" t="s">
        <v>20</v>
      </c>
      <c r="H45" s="193" t="s">
        <v>20</v>
      </c>
      <c r="I45" s="193">
        <v>40</v>
      </c>
      <c r="J45" s="189" t="s">
        <v>20</v>
      </c>
      <c r="K45" s="195"/>
      <c r="L45" s="277"/>
    </row>
    <row r="46" spans="1:12" ht="23.25" customHeight="1">
      <c r="A46" s="288" t="s">
        <v>60</v>
      </c>
      <c r="B46" s="288" t="s">
        <v>97</v>
      </c>
      <c r="C46" s="187">
        <v>2017</v>
      </c>
      <c r="D46" s="197">
        <v>49.9016</v>
      </c>
      <c r="E46" s="193" t="s">
        <v>20</v>
      </c>
      <c r="F46" s="193" t="s">
        <v>20</v>
      </c>
      <c r="G46" s="193" t="s">
        <v>20</v>
      </c>
      <c r="H46" s="193" t="s">
        <v>20</v>
      </c>
      <c r="I46" s="197">
        <v>49.9016</v>
      </c>
      <c r="J46" s="187" t="s">
        <v>20</v>
      </c>
      <c r="K46" s="288" t="s">
        <v>98</v>
      </c>
      <c r="L46" s="277" t="s">
        <v>99</v>
      </c>
    </row>
    <row r="47" spans="1:12" ht="21.75" customHeight="1">
      <c r="A47" s="288"/>
      <c r="B47" s="288"/>
      <c r="C47" s="187">
        <v>2018</v>
      </c>
      <c r="D47" s="197">
        <v>49.9016</v>
      </c>
      <c r="E47" s="193" t="s">
        <v>20</v>
      </c>
      <c r="F47" s="193" t="s">
        <v>20</v>
      </c>
      <c r="G47" s="193" t="s">
        <v>20</v>
      </c>
      <c r="H47" s="193" t="s">
        <v>20</v>
      </c>
      <c r="I47" s="197">
        <v>49.9016</v>
      </c>
      <c r="J47" s="193" t="s">
        <v>20</v>
      </c>
      <c r="K47" s="288"/>
      <c r="L47" s="288"/>
    </row>
    <row r="48" spans="1:12" ht="19.5" customHeight="1">
      <c r="A48" s="288"/>
      <c r="B48" s="288"/>
      <c r="C48" s="187">
        <v>2019</v>
      </c>
      <c r="D48" s="198">
        <f>I48</f>
        <v>59.99905</v>
      </c>
      <c r="E48" s="193" t="s">
        <v>20</v>
      </c>
      <c r="F48" s="193" t="s">
        <v>20</v>
      </c>
      <c r="G48" s="193" t="s">
        <v>20</v>
      </c>
      <c r="H48" s="193" t="s">
        <v>20</v>
      </c>
      <c r="I48" s="197">
        <v>59.99905</v>
      </c>
      <c r="J48" s="193" t="s">
        <v>20</v>
      </c>
      <c r="K48" s="288"/>
      <c r="L48" s="288"/>
    </row>
    <row r="49" spans="1:12" ht="16.5" customHeight="1">
      <c r="A49" s="288"/>
      <c r="B49" s="288"/>
      <c r="C49" s="187">
        <v>2020</v>
      </c>
      <c r="D49" s="199">
        <f>I49</f>
        <v>49.647</v>
      </c>
      <c r="E49" s="193" t="s">
        <v>20</v>
      </c>
      <c r="F49" s="193" t="s">
        <v>20</v>
      </c>
      <c r="G49" s="193" t="s">
        <v>20</v>
      </c>
      <c r="H49" s="193" t="s">
        <v>20</v>
      </c>
      <c r="I49" s="199">
        <v>49.647</v>
      </c>
      <c r="J49" s="193" t="s">
        <v>20</v>
      </c>
      <c r="K49" s="288"/>
      <c r="L49" s="288"/>
    </row>
    <row r="50" spans="1:12" ht="19.5" customHeight="1">
      <c r="A50" s="288"/>
      <c r="B50" s="288"/>
      <c r="C50" s="189">
        <v>2021</v>
      </c>
      <c r="D50" s="199">
        <f>I50</f>
        <v>40.5</v>
      </c>
      <c r="E50" s="189" t="s">
        <v>20</v>
      </c>
      <c r="F50" s="189" t="s">
        <v>20</v>
      </c>
      <c r="G50" s="189" t="s">
        <v>20</v>
      </c>
      <c r="H50" s="189" t="s">
        <v>20</v>
      </c>
      <c r="I50" s="199">
        <v>40.5</v>
      </c>
      <c r="J50" s="193" t="s">
        <v>20</v>
      </c>
      <c r="K50" s="288"/>
      <c r="L50" s="288"/>
    </row>
    <row r="51" spans="1:12" ht="18" customHeight="1">
      <c r="A51" s="288"/>
      <c r="B51" s="288"/>
      <c r="C51" s="189">
        <v>2022</v>
      </c>
      <c r="D51" s="200">
        <v>60.0856</v>
      </c>
      <c r="E51" s="189" t="s">
        <v>20</v>
      </c>
      <c r="F51" s="189" t="s">
        <v>20</v>
      </c>
      <c r="G51" s="189" t="s">
        <v>20</v>
      </c>
      <c r="H51" s="189" t="s">
        <v>20</v>
      </c>
      <c r="I51" s="200">
        <f>D51</f>
        <v>60.0856</v>
      </c>
      <c r="J51" s="193" t="s">
        <v>20</v>
      </c>
      <c r="K51" s="288"/>
      <c r="L51" s="288"/>
    </row>
    <row r="52" spans="1:12" ht="20.25" customHeight="1">
      <c r="A52" s="288"/>
      <c r="B52" s="288"/>
      <c r="C52" s="189">
        <v>2023</v>
      </c>
      <c r="D52" s="199">
        <v>66</v>
      </c>
      <c r="E52" s="189" t="s">
        <v>20</v>
      </c>
      <c r="F52" s="189" t="s">
        <v>20</v>
      </c>
      <c r="G52" s="189" t="s">
        <v>20</v>
      </c>
      <c r="H52" s="189" t="s">
        <v>20</v>
      </c>
      <c r="I52" s="200">
        <f>D52</f>
        <v>66</v>
      </c>
      <c r="J52" s="193" t="s">
        <v>20</v>
      </c>
      <c r="K52" s="288"/>
      <c r="L52" s="288"/>
    </row>
    <row r="53" spans="1:12" ht="20.25" customHeight="1">
      <c r="A53" s="196"/>
      <c r="B53" s="196"/>
      <c r="C53" s="189">
        <v>2024</v>
      </c>
      <c r="D53" s="199">
        <v>66</v>
      </c>
      <c r="E53" s="189"/>
      <c r="F53" s="189"/>
      <c r="G53" s="189"/>
      <c r="H53" s="189"/>
      <c r="I53" s="200">
        <f>D53</f>
        <v>66</v>
      </c>
      <c r="J53" s="193"/>
      <c r="K53" s="196"/>
      <c r="L53" s="288"/>
    </row>
    <row r="54" spans="1:12" ht="20.25" customHeight="1">
      <c r="A54" s="195"/>
      <c r="B54" s="195"/>
      <c r="C54" s="187">
        <v>2025</v>
      </c>
      <c r="D54" s="199">
        <v>66</v>
      </c>
      <c r="E54" s="189" t="s">
        <v>20</v>
      </c>
      <c r="F54" s="189" t="s">
        <v>20</v>
      </c>
      <c r="G54" s="189" t="s">
        <v>20</v>
      </c>
      <c r="H54" s="189" t="s">
        <v>20</v>
      </c>
      <c r="I54" s="200">
        <f>D54</f>
        <v>66</v>
      </c>
      <c r="J54" s="193" t="s">
        <v>20</v>
      </c>
      <c r="K54" s="195"/>
      <c r="L54" s="277"/>
    </row>
    <row r="55" spans="1:12" ht="36.75" customHeight="1">
      <c r="A55" s="288" t="s">
        <v>64</v>
      </c>
      <c r="B55" s="187" t="s">
        <v>100</v>
      </c>
      <c r="C55" s="277"/>
      <c r="D55" s="277"/>
      <c r="E55" s="277"/>
      <c r="F55" s="277"/>
      <c r="G55" s="277"/>
      <c r="H55" s="277"/>
      <c r="I55" s="277"/>
      <c r="J55" s="277"/>
      <c r="K55" s="292" t="s">
        <v>101</v>
      </c>
      <c r="L55" s="277" t="s">
        <v>66</v>
      </c>
    </row>
    <row r="56" spans="1:12" ht="16.5" customHeight="1">
      <c r="A56" s="288"/>
      <c r="B56" s="291" t="s">
        <v>102</v>
      </c>
      <c r="C56" s="187">
        <v>2017</v>
      </c>
      <c r="D56" s="197">
        <v>184.97441</v>
      </c>
      <c r="E56" s="188" t="s">
        <v>20</v>
      </c>
      <c r="F56" s="188" t="s">
        <v>20</v>
      </c>
      <c r="G56" s="188" t="s">
        <v>20</v>
      </c>
      <c r="H56" s="188" t="s">
        <v>20</v>
      </c>
      <c r="I56" s="197">
        <v>184.97441</v>
      </c>
      <c r="J56" s="193" t="s">
        <v>20</v>
      </c>
      <c r="K56" s="292"/>
      <c r="L56" s="292"/>
    </row>
    <row r="57" spans="1:12" ht="16.5" customHeight="1">
      <c r="A57" s="288"/>
      <c r="B57" s="291"/>
      <c r="C57" s="187">
        <v>2018</v>
      </c>
      <c r="D57" s="197">
        <v>219.74543</v>
      </c>
      <c r="E57" s="188" t="s">
        <v>20</v>
      </c>
      <c r="F57" s="188" t="s">
        <v>20</v>
      </c>
      <c r="G57" s="188" t="s">
        <v>20</v>
      </c>
      <c r="H57" s="188" t="s">
        <v>20</v>
      </c>
      <c r="I57" s="197">
        <v>219.74543</v>
      </c>
      <c r="J57" s="193" t="s">
        <v>20</v>
      </c>
      <c r="K57" s="292"/>
      <c r="L57" s="292"/>
    </row>
    <row r="58" spans="1:12" ht="16.5" customHeight="1">
      <c r="A58" s="288"/>
      <c r="B58" s="291"/>
      <c r="C58" s="187">
        <v>2019</v>
      </c>
      <c r="D58" s="197">
        <f>I58</f>
        <v>320.98373</v>
      </c>
      <c r="E58" s="197" t="s">
        <v>20</v>
      </c>
      <c r="F58" s="197" t="s">
        <v>20</v>
      </c>
      <c r="G58" s="197" t="s">
        <v>20</v>
      </c>
      <c r="H58" s="197" t="s">
        <v>20</v>
      </c>
      <c r="I58" s="197">
        <v>320.98373</v>
      </c>
      <c r="J58" s="193" t="s">
        <v>20</v>
      </c>
      <c r="K58" s="292"/>
      <c r="L58" s="292"/>
    </row>
    <row r="59" spans="1:12" s="74" customFormat="1" ht="16.5" customHeight="1">
      <c r="A59" s="288"/>
      <c r="B59" s="291"/>
      <c r="C59" s="187">
        <v>2020</v>
      </c>
      <c r="D59" s="197">
        <f>I59</f>
        <v>185.75492</v>
      </c>
      <c r="E59" s="197" t="s">
        <v>20</v>
      </c>
      <c r="F59" s="197" t="s">
        <v>20</v>
      </c>
      <c r="G59" s="197" t="s">
        <v>20</v>
      </c>
      <c r="H59" s="197" t="s">
        <v>20</v>
      </c>
      <c r="I59" s="197">
        <v>185.75492</v>
      </c>
      <c r="J59" s="193" t="s">
        <v>20</v>
      </c>
      <c r="K59" s="292"/>
      <c r="L59" s="292"/>
    </row>
    <row r="60" spans="1:12" ht="16.5" customHeight="1">
      <c r="A60" s="288"/>
      <c r="B60" s="291"/>
      <c r="C60" s="187">
        <v>2021</v>
      </c>
      <c r="D60" s="200">
        <f>I60</f>
        <v>256.4896</v>
      </c>
      <c r="E60" s="200" t="s">
        <v>20</v>
      </c>
      <c r="F60" s="200" t="s">
        <v>20</v>
      </c>
      <c r="G60" s="200" t="s">
        <v>20</v>
      </c>
      <c r="H60" s="200" t="s">
        <v>20</v>
      </c>
      <c r="I60" s="200">
        <v>256.4896</v>
      </c>
      <c r="J60" s="193" t="s">
        <v>20</v>
      </c>
      <c r="K60" s="292"/>
      <c r="L60" s="292"/>
    </row>
    <row r="61" spans="1:12" ht="16.5" customHeight="1">
      <c r="A61" s="288"/>
      <c r="B61" s="291"/>
      <c r="C61" s="201">
        <v>2022</v>
      </c>
      <c r="D61" s="202">
        <f>334.9144-27</f>
        <v>307.9144</v>
      </c>
      <c r="E61" s="203" t="s">
        <v>20</v>
      </c>
      <c r="F61" s="203" t="s">
        <v>20</v>
      </c>
      <c r="G61" s="203" t="s">
        <v>20</v>
      </c>
      <c r="H61" s="203" t="s">
        <v>20</v>
      </c>
      <c r="I61" s="202">
        <f>D61</f>
        <v>307.9144</v>
      </c>
      <c r="J61" s="193" t="s">
        <v>20</v>
      </c>
      <c r="K61" s="292"/>
      <c r="L61" s="292"/>
    </row>
    <row r="62" spans="1:12" ht="16.5" customHeight="1">
      <c r="A62" s="288"/>
      <c r="B62" s="291"/>
      <c r="C62" s="187">
        <v>2023</v>
      </c>
      <c r="D62" s="188">
        <f>368.5-35</f>
        <v>333.5</v>
      </c>
      <c r="E62" s="188" t="s">
        <v>20</v>
      </c>
      <c r="F62" s="188" t="s">
        <v>20</v>
      </c>
      <c r="G62" s="188" t="s">
        <v>20</v>
      </c>
      <c r="H62" s="188" t="s">
        <v>20</v>
      </c>
      <c r="I62" s="203">
        <f>D62</f>
        <v>333.5</v>
      </c>
      <c r="J62" s="193" t="s">
        <v>20</v>
      </c>
      <c r="K62" s="292"/>
      <c r="L62" s="292"/>
    </row>
    <row r="63" spans="1:12" ht="16.5" customHeight="1">
      <c r="A63" s="288"/>
      <c r="B63" s="204"/>
      <c r="C63" s="187">
        <v>2024</v>
      </c>
      <c r="D63" s="188">
        <v>333.5</v>
      </c>
      <c r="E63" s="188"/>
      <c r="F63" s="188"/>
      <c r="G63" s="188"/>
      <c r="H63" s="188"/>
      <c r="I63" s="203">
        <f>D63</f>
        <v>333.5</v>
      </c>
      <c r="J63" s="193"/>
      <c r="K63" s="292"/>
      <c r="L63" s="288"/>
    </row>
    <row r="64" spans="1:12" ht="16.5" customHeight="1">
      <c r="A64" s="288"/>
      <c r="B64" s="205"/>
      <c r="C64" s="187">
        <v>2025</v>
      </c>
      <c r="D64" s="188">
        <v>333.5</v>
      </c>
      <c r="E64" s="188" t="s">
        <v>20</v>
      </c>
      <c r="F64" s="188" t="s">
        <v>20</v>
      </c>
      <c r="G64" s="188" t="s">
        <v>20</v>
      </c>
      <c r="H64" s="188"/>
      <c r="I64" s="203">
        <f>D64</f>
        <v>333.5</v>
      </c>
      <c r="J64" s="193" t="s">
        <v>20</v>
      </c>
      <c r="K64" s="292"/>
      <c r="L64" s="277"/>
    </row>
    <row r="65" spans="1:12" ht="16.5" customHeight="1">
      <c r="A65" s="288"/>
      <c r="B65" s="292" t="s">
        <v>103</v>
      </c>
      <c r="C65" s="187">
        <v>2017</v>
      </c>
      <c r="D65" s="193">
        <v>35</v>
      </c>
      <c r="E65" s="193" t="s">
        <v>20</v>
      </c>
      <c r="F65" s="193" t="s">
        <v>20</v>
      </c>
      <c r="G65" s="193" t="s">
        <v>20</v>
      </c>
      <c r="H65" s="193" t="s">
        <v>20</v>
      </c>
      <c r="I65" s="188">
        <v>35</v>
      </c>
      <c r="J65" s="193" t="s">
        <v>20</v>
      </c>
      <c r="K65" s="292"/>
      <c r="L65" s="290" t="s">
        <v>104</v>
      </c>
    </row>
    <row r="66" spans="1:12" ht="16.5" customHeight="1">
      <c r="A66" s="288"/>
      <c r="B66" s="288"/>
      <c r="C66" s="187">
        <v>2018</v>
      </c>
      <c r="D66" s="193">
        <f>I66</f>
        <v>0</v>
      </c>
      <c r="E66" s="193" t="s">
        <v>20</v>
      </c>
      <c r="F66" s="193" t="s">
        <v>20</v>
      </c>
      <c r="G66" s="193" t="s">
        <v>20</v>
      </c>
      <c r="H66" s="193" t="s">
        <v>20</v>
      </c>
      <c r="I66" s="188">
        <v>0</v>
      </c>
      <c r="J66" s="193" t="s">
        <v>20</v>
      </c>
      <c r="K66" s="292"/>
      <c r="L66" s="290"/>
    </row>
    <row r="67" spans="1:12" ht="16.5" customHeight="1">
      <c r="A67" s="288"/>
      <c r="B67" s="288"/>
      <c r="C67" s="187">
        <v>2019</v>
      </c>
      <c r="D67" s="193">
        <f>I67</f>
        <v>0</v>
      </c>
      <c r="E67" s="193" t="s">
        <v>20</v>
      </c>
      <c r="F67" s="193" t="s">
        <v>20</v>
      </c>
      <c r="G67" s="193" t="s">
        <v>20</v>
      </c>
      <c r="H67" s="193" t="s">
        <v>20</v>
      </c>
      <c r="I67" s="193">
        <v>0</v>
      </c>
      <c r="J67" s="193" t="s">
        <v>20</v>
      </c>
      <c r="K67" s="292"/>
      <c r="L67" s="290"/>
    </row>
    <row r="68" spans="1:12" ht="16.5" customHeight="1">
      <c r="A68" s="288"/>
      <c r="B68" s="288"/>
      <c r="C68" s="187">
        <v>2020</v>
      </c>
      <c r="D68" s="193">
        <v>0</v>
      </c>
      <c r="E68" s="193" t="s">
        <v>20</v>
      </c>
      <c r="F68" s="193" t="s">
        <v>20</v>
      </c>
      <c r="G68" s="193" t="s">
        <v>20</v>
      </c>
      <c r="H68" s="193" t="s">
        <v>20</v>
      </c>
      <c r="I68" s="193">
        <v>0</v>
      </c>
      <c r="J68" s="187" t="s">
        <v>20</v>
      </c>
      <c r="K68" s="292"/>
      <c r="L68" s="290"/>
    </row>
    <row r="69" spans="1:12" ht="18.75" customHeight="1">
      <c r="A69" s="288"/>
      <c r="B69" s="288"/>
      <c r="C69" s="189">
        <v>2021</v>
      </c>
      <c r="D69" s="193">
        <v>0</v>
      </c>
      <c r="E69" s="189" t="s">
        <v>20</v>
      </c>
      <c r="F69" s="189" t="s">
        <v>20</v>
      </c>
      <c r="G69" s="189" t="s">
        <v>20</v>
      </c>
      <c r="H69" s="189" t="s">
        <v>20</v>
      </c>
      <c r="I69" s="193">
        <v>0</v>
      </c>
      <c r="J69" s="189" t="s">
        <v>20</v>
      </c>
      <c r="K69" s="292"/>
      <c r="L69" s="290"/>
    </row>
    <row r="70" spans="1:12" ht="16.5" customHeight="1">
      <c r="A70" s="288"/>
      <c r="B70" s="288"/>
      <c r="C70" s="189">
        <v>2022</v>
      </c>
      <c r="D70" s="193">
        <v>27</v>
      </c>
      <c r="E70" s="189" t="s">
        <v>20</v>
      </c>
      <c r="F70" s="189" t="s">
        <v>20</v>
      </c>
      <c r="G70" s="189" t="s">
        <v>20</v>
      </c>
      <c r="H70" s="189" t="s">
        <v>20</v>
      </c>
      <c r="I70" s="193">
        <v>27</v>
      </c>
      <c r="J70" s="189" t="s">
        <v>20</v>
      </c>
      <c r="K70" s="292"/>
      <c r="L70" s="290"/>
    </row>
    <row r="71" spans="1:12" ht="21" customHeight="1" thickBot="1">
      <c r="A71" s="288"/>
      <c r="B71" s="288"/>
      <c r="C71" s="189">
        <v>2023</v>
      </c>
      <c r="D71" s="193">
        <v>35</v>
      </c>
      <c r="E71" s="189" t="s">
        <v>20</v>
      </c>
      <c r="F71" s="189" t="s">
        <v>20</v>
      </c>
      <c r="G71" s="189" t="s">
        <v>20</v>
      </c>
      <c r="H71" s="189" t="s">
        <v>20</v>
      </c>
      <c r="I71" s="193">
        <v>35</v>
      </c>
      <c r="J71" s="189" t="s">
        <v>20</v>
      </c>
      <c r="K71" s="292"/>
      <c r="L71" s="290"/>
    </row>
    <row r="72" spans="1:12" ht="21" customHeight="1" thickBot="1">
      <c r="A72" s="195"/>
      <c r="B72" s="292"/>
      <c r="C72" s="206">
        <v>2024</v>
      </c>
      <c r="D72" s="207">
        <v>35</v>
      </c>
      <c r="E72" s="206" t="s">
        <v>20</v>
      </c>
      <c r="F72" s="206" t="s">
        <v>20</v>
      </c>
      <c r="G72" s="206" t="s">
        <v>20</v>
      </c>
      <c r="H72" s="206" t="s">
        <v>20</v>
      </c>
      <c r="I72" s="207">
        <v>35</v>
      </c>
      <c r="J72" s="206" t="s">
        <v>20</v>
      </c>
      <c r="K72" s="292"/>
      <c r="L72" s="290"/>
    </row>
    <row r="73" spans="1:12" ht="21" customHeight="1" thickBot="1">
      <c r="A73" s="208"/>
      <c r="B73" s="209"/>
      <c r="C73" s="210">
        <v>2025</v>
      </c>
      <c r="D73" s="211">
        <v>35</v>
      </c>
      <c r="E73" s="210"/>
      <c r="F73" s="210"/>
      <c r="G73" s="210"/>
      <c r="H73" s="210"/>
      <c r="I73" s="211">
        <v>35</v>
      </c>
      <c r="J73" s="210"/>
      <c r="K73" s="212"/>
      <c r="L73" s="213"/>
    </row>
    <row r="74" spans="1:12" ht="26.25" customHeight="1" thickBot="1">
      <c r="A74" s="293" t="s">
        <v>83</v>
      </c>
      <c r="B74" s="293"/>
      <c r="C74" s="214">
        <v>2017</v>
      </c>
      <c r="D74" s="215">
        <f>SUM(D12,D24,D35,D46,D56,D65)</f>
        <v>319.87601</v>
      </c>
      <c r="E74" s="216" t="s">
        <v>20</v>
      </c>
      <c r="F74" s="216" t="s">
        <v>20</v>
      </c>
      <c r="G74" s="216" t="s">
        <v>20</v>
      </c>
      <c r="H74" s="216" t="s">
        <v>20</v>
      </c>
      <c r="I74" s="215">
        <f>SUM(I12,I24,I35,I46,I56,I65)</f>
        <v>319.87601</v>
      </c>
      <c r="J74" s="217" t="str">
        <f>J46</f>
        <v>-</v>
      </c>
      <c r="K74" s="294"/>
      <c r="L74" s="295"/>
    </row>
    <row r="75" spans="1:12" ht="27" customHeight="1">
      <c r="A75" s="293"/>
      <c r="B75" s="293"/>
      <c r="C75" s="218">
        <v>2018</v>
      </c>
      <c r="D75" s="219">
        <f>D14+D25+D36+D57+D47</f>
        <v>319.62316999999996</v>
      </c>
      <c r="E75" s="220" t="s">
        <v>20</v>
      </c>
      <c r="F75" s="220" t="s">
        <v>20</v>
      </c>
      <c r="G75" s="220" t="s">
        <v>20</v>
      </c>
      <c r="H75" s="220" t="s">
        <v>20</v>
      </c>
      <c r="I75" s="221">
        <f>SUM(I25,I14,I36,I47,I57)</f>
        <v>319.62317</v>
      </c>
      <c r="J75" s="222" t="str">
        <f>J47</f>
        <v>-</v>
      </c>
      <c r="K75" s="294"/>
      <c r="L75" s="295"/>
    </row>
    <row r="76" spans="1:12" ht="24.75" customHeight="1">
      <c r="A76" s="293"/>
      <c r="B76" s="293"/>
      <c r="C76" s="218">
        <v>2019</v>
      </c>
      <c r="D76" s="219">
        <f>D58+D48+D37+D26+D16</f>
        <v>450.98278</v>
      </c>
      <c r="E76" s="219" t="s">
        <v>20</v>
      </c>
      <c r="F76" s="219" t="s">
        <v>20</v>
      </c>
      <c r="G76" s="219" t="s">
        <v>20</v>
      </c>
      <c r="H76" s="219" t="s">
        <v>20</v>
      </c>
      <c r="I76" s="219">
        <f>SUM(I16,I26,I37,I48,I58)</f>
        <v>450.98278</v>
      </c>
      <c r="J76" s="222" t="str">
        <f>J48</f>
        <v>-</v>
      </c>
      <c r="K76" s="294"/>
      <c r="L76" s="295"/>
    </row>
    <row r="77" spans="1:12" ht="24.75" customHeight="1">
      <c r="A77" s="293"/>
      <c r="B77" s="293"/>
      <c r="C77" s="218">
        <v>2020</v>
      </c>
      <c r="D77" s="221">
        <f>D68+D59+D49+D38+D39+D27+D18</f>
        <v>378.81292</v>
      </c>
      <c r="E77" s="221" t="s">
        <v>20</v>
      </c>
      <c r="F77" s="221" t="s">
        <v>20</v>
      </c>
      <c r="G77" s="221" t="s">
        <v>20</v>
      </c>
      <c r="H77" s="221" t="s">
        <v>20</v>
      </c>
      <c r="I77" s="221">
        <f>I18+I27+I38+I49+I59+I68+I39</f>
        <v>378.81291999999996</v>
      </c>
      <c r="J77" s="222" t="s">
        <v>20</v>
      </c>
      <c r="K77" s="294"/>
      <c r="L77" s="295"/>
    </row>
    <row r="78" spans="1:12" ht="24.75" customHeight="1">
      <c r="A78" s="293"/>
      <c r="B78" s="293"/>
      <c r="C78" s="218">
        <v>2021</v>
      </c>
      <c r="D78" s="223">
        <f>D69+D60+D50+D40+D28+D19</f>
        <v>356.9896</v>
      </c>
      <c r="E78" s="220" t="s">
        <v>20</v>
      </c>
      <c r="F78" s="220" t="s">
        <v>20</v>
      </c>
      <c r="G78" s="220" t="s">
        <v>20</v>
      </c>
      <c r="H78" s="220" t="s">
        <v>20</v>
      </c>
      <c r="I78" s="223">
        <f>I19+I28+I40+I50+I60</f>
        <v>356.9896</v>
      </c>
      <c r="J78" s="222" t="s">
        <v>20</v>
      </c>
      <c r="K78" s="294"/>
      <c r="L78" s="295"/>
    </row>
    <row r="79" spans="1:12" ht="24.75" customHeight="1">
      <c r="A79" s="293"/>
      <c r="B79" s="293"/>
      <c r="C79" s="218">
        <v>2022</v>
      </c>
      <c r="D79" s="220">
        <f>D20+D29+D42+D51+D61+D70</f>
        <v>455</v>
      </c>
      <c r="E79" s="220" t="s">
        <v>20</v>
      </c>
      <c r="F79" s="220" t="s">
        <v>20</v>
      </c>
      <c r="G79" s="220" t="s">
        <v>20</v>
      </c>
      <c r="H79" s="220" t="s">
        <v>20</v>
      </c>
      <c r="I79" s="220">
        <f>I70+I61+I51+I42+I29+I20</f>
        <v>455</v>
      </c>
      <c r="J79" s="222" t="s">
        <v>20</v>
      </c>
      <c r="K79" s="294"/>
      <c r="L79" s="295"/>
    </row>
    <row r="80" spans="1:12" ht="24.75" customHeight="1">
      <c r="A80" s="293"/>
      <c r="B80" s="293"/>
      <c r="C80" s="224">
        <v>2023</v>
      </c>
      <c r="D80" s="220">
        <f>D21+D30+D43+D52+D62+D71</f>
        <v>494.5</v>
      </c>
      <c r="E80" s="220" t="s">
        <v>20</v>
      </c>
      <c r="F80" s="220" t="s">
        <v>20</v>
      </c>
      <c r="G80" s="220" t="s">
        <v>20</v>
      </c>
      <c r="H80" s="220" t="s">
        <v>20</v>
      </c>
      <c r="I80" s="225">
        <f>I21+I30+I43+I52+I71+I62</f>
        <v>494.5</v>
      </c>
      <c r="J80" s="222" t="s">
        <v>20</v>
      </c>
      <c r="K80" s="294"/>
      <c r="L80" s="295"/>
    </row>
    <row r="81" spans="1:12" ht="24.75" customHeight="1" thickBot="1">
      <c r="A81" s="293"/>
      <c r="B81" s="293"/>
      <c r="C81" s="224">
        <v>2024</v>
      </c>
      <c r="D81" s="220">
        <f>D22+D31+D44+D53+D63+D72</f>
        <v>494.5</v>
      </c>
      <c r="E81" s="225" t="s">
        <v>20</v>
      </c>
      <c r="F81" s="225" t="s">
        <v>20</v>
      </c>
      <c r="G81" s="225" t="s">
        <v>20</v>
      </c>
      <c r="H81" s="225" t="s">
        <v>20</v>
      </c>
      <c r="I81" s="225">
        <f>I23+I32+I45+I54+I72+I64</f>
        <v>494.5</v>
      </c>
      <c r="J81" s="226" t="s">
        <v>20</v>
      </c>
      <c r="K81" s="294"/>
      <c r="L81" s="295"/>
    </row>
    <row r="82" spans="1:12" ht="24.75" customHeight="1" thickBot="1">
      <c r="A82" s="293"/>
      <c r="B82" s="293"/>
      <c r="C82" s="224">
        <v>2025</v>
      </c>
      <c r="D82" s="220">
        <f>D23+D32+D45+D54+D64+D73</f>
        <v>494.5</v>
      </c>
      <c r="E82" s="225"/>
      <c r="F82" s="225"/>
      <c r="G82" s="225"/>
      <c r="H82" s="225"/>
      <c r="I82" s="225">
        <f>I23+I32+I45+I54+I73+I64</f>
        <v>494.5</v>
      </c>
      <c r="J82" s="226"/>
      <c r="K82" s="294"/>
      <c r="L82" s="295"/>
    </row>
    <row r="83" spans="1:12" ht="28.5" customHeight="1" thickBot="1">
      <c r="A83" s="293"/>
      <c r="B83" s="293"/>
      <c r="C83" s="227" t="s">
        <v>196</v>
      </c>
      <c r="D83" s="228">
        <f>SUM(D74:D82)</f>
        <v>3764.7844800000003</v>
      </c>
      <c r="E83" s="228" t="s">
        <v>20</v>
      </c>
      <c r="F83" s="228" t="s">
        <v>20</v>
      </c>
      <c r="G83" s="228" t="s">
        <v>20</v>
      </c>
      <c r="H83" s="228" t="s">
        <v>20</v>
      </c>
      <c r="I83" s="228">
        <f>I78+I77+I76+I75+I74+I79+I80+I81+I82</f>
        <v>3764.7844800000003</v>
      </c>
      <c r="J83" s="229" t="str">
        <f>J74</f>
        <v>-</v>
      </c>
      <c r="K83" s="294"/>
      <c r="L83" s="295"/>
    </row>
  </sheetData>
  <sheetProtection selectLockedCells="1" selectUnlockedCells="1"/>
  <mergeCells count="80">
    <mergeCell ref="L74:L83"/>
    <mergeCell ref="L46:L54"/>
    <mergeCell ref="A55:A71"/>
    <mergeCell ref="C55:J55"/>
    <mergeCell ref="K55:K72"/>
    <mergeCell ref="L55:L64"/>
    <mergeCell ref="K46:K52"/>
    <mergeCell ref="A24:A30"/>
    <mergeCell ref="B24:B32"/>
    <mergeCell ref="K24:K32"/>
    <mergeCell ref="A74:B83"/>
    <mergeCell ref="K74:K83"/>
    <mergeCell ref="G40:G41"/>
    <mergeCell ref="H40:H41"/>
    <mergeCell ref="L65:L72"/>
    <mergeCell ref="I40:I41"/>
    <mergeCell ref="J40:J41"/>
    <mergeCell ref="K40:K41"/>
    <mergeCell ref="K42:K43"/>
    <mergeCell ref="A46:A52"/>
    <mergeCell ref="D40:D41"/>
    <mergeCell ref="B56:B62"/>
    <mergeCell ref="B65:B72"/>
    <mergeCell ref="B46:B52"/>
    <mergeCell ref="L24:L32"/>
    <mergeCell ref="A33:L34"/>
    <mergeCell ref="A35:A45"/>
    <mergeCell ref="B35:B45"/>
    <mergeCell ref="K35:K38"/>
    <mergeCell ref="L35:L45"/>
    <mergeCell ref="C38:C39"/>
    <mergeCell ref="E40:E41"/>
    <mergeCell ref="F40:F41"/>
    <mergeCell ref="C40:C41"/>
    <mergeCell ref="I14:I15"/>
    <mergeCell ref="J14:J15"/>
    <mergeCell ref="C16:C17"/>
    <mergeCell ref="D16:D17"/>
    <mergeCell ref="E16:E17"/>
    <mergeCell ref="F16:F17"/>
    <mergeCell ref="G16:G17"/>
    <mergeCell ref="H16:H17"/>
    <mergeCell ref="I16:I17"/>
    <mergeCell ref="J16:J17"/>
    <mergeCell ref="I12:I13"/>
    <mergeCell ref="J12:J13"/>
    <mergeCell ref="K12:K23"/>
    <mergeCell ref="L12:L23"/>
    <mergeCell ref="C14:C15"/>
    <mergeCell ref="D14:D15"/>
    <mergeCell ref="E14:E15"/>
    <mergeCell ref="F14:F15"/>
    <mergeCell ref="G14:G15"/>
    <mergeCell ref="H14:H15"/>
    <mergeCell ref="A9:L9"/>
    <mergeCell ref="A10:L11"/>
    <mergeCell ref="A12:A23"/>
    <mergeCell ref="B12:B23"/>
    <mergeCell ref="C12:C13"/>
    <mergeCell ref="D12:D13"/>
    <mergeCell ref="E12:E13"/>
    <mergeCell ref="F12:F13"/>
    <mergeCell ref="G12:G13"/>
    <mergeCell ref="H12:H13"/>
    <mergeCell ref="E4:E7"/>
    <mergeCell ref="F4:I4"/>
    <mergeCell ref="F5:H5"/>
    <mergeCell ref="I5:I7"/>
    <mergeCell ref="F6:F7"/>
    <mergeCell ref="G6:H6"/>
    <mergeCell ref="B1:L1"/>
    <mergeCell ref="A2:L2"/>
    <mergeCell ref="A3:A7"/>
    <mergeCell ref="B3:B7"/>
    <mergeCell ref="C3:C7"/>
    <mergeCell ref="D3:D7"/>
    <mergeCell ref="E3:I3"/>
    <mergeCell ref="J3:J7"/>
    <mergeCell ref="K3:K7"/>
    <mergeCell ref="L3:L7"/>
  </mergeCells>
  <printOptions/>
  <pageMargins left="0.7083333333333334" right="0.19652777777777777" top="0.25972222222222224" bottom="0.2" header="0.5118055555555555" footer="0.5118055555555555"/>
  <pageSetup horizontalDpi="300" verticalDpi="3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P220"/>
  <sheetViews>
    <sheetView view="pageBreakPreview" zoomScale="50" zoomScaleSheetLayoutView="50" zoomScalePageLayoutView="0" workbookViewId="0" topLeftCell="C67">
      <selection activeCell="J84" sqref="J84"/>
    </sheetView>
  </sheetViews>
  <sheetFormatPr defaultColWidth="9.140625" defaultRowHeight="15"/>
  <cols>
    <col min="1" max="1" width="4.8515625" style="75" customWidth="1"/>
    <col min="2" max="2" width="8.8515625" style="75" hidden="1" customWidth="1"/>
    <col min="3" max="3" width="52.00390625" style="75" customWidth="1"/>
    <col min="4" max="4" width="15.421875" style="75" customWidth="1"/>
    <col min="5" max="5" width="14.00390625" style="75" customWidth="1"/>
    <col min="6" max="6" width="13.140625" style="75" customWidth="1"/>
    <col min="7" max="7" width="10.57421875" style="75" customWidth="1"/>
    <col min="8" max="8" width="17.57421875" style="75" customWidth="1"/>
    <col min="9" max="9" width="21.140625" style="75" customWidth="1"/>
    <col min="10" max="10" width="12.8515625" style="75" customWidth="1"/>
    <col min="11" max="11" width="19.7109375" style="75" customWidth="1"/>
    <col min="12" max="12" width="26.7109375" style="75" customWidth="1"/>
    <col min="13" max="13" width="63.7109375" style="75" customWidth="1"/>
    <col min="14" max="16384" width="8.8515625" style="75" customWidth="1"/>
  </cols>
  <sheetData>
    <row r="1" spans="1:13" ht="45.75" customHeight="1">
      <c r="A1" s="296" t="s">
        <v>84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30.75" customHeight="1">
      <c r="A2" s="297" t="s">
        <v>105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22.5" customHeight="1">
      <c r="A3" s="298" t="s">
        <v>2</v>
      </c>
      <c r="B3" s="298" t="s">
        <v>106</v>
      </c>
      <c r="C3" s="298"/>
      <c r="D3" s="298" t="s">
        <v>4</v>
      </c>
      <c r="E3" s="298" t="s">
        <v>107</v>
      </c>
      <c r="F3" s="298" t="s">
        <v>6</v>
      </c>
      <c r="G3" s="298"/>
      <c r="H3" s="298"/>
      <c r="I3" s="298"/>
      <c r="J3" s="298"/>
      <c r="K3" s="298" t="s">
        <v>7</v>
      </c>
      <c r="L3" s="298" t="s">
        <v>8</v>
      </c>
      <c r="M3" s="298" t="s">
        <v>47</v>
      </c>
    </row>
    <row r="4" spans="1:13" ht="18" customHeight="1">
      <c r="A4" s="298"/>
      <c r="B4" s="298"/>
      <c r="C4" s="298"/>
      <c r="D4" s="298"/>
      <c r="E4" s="298"/>
      <c r="F4" s="298" t="s">
        <v>9</v>
      </c>
      <c r="G4" s="298" t="s">
        <v>10</v>
      </c>
      <c r="H4" s="298"/>
      <c r="I4" s="298"/>
      <c r="J4" s="298"/>
      <c r="K4" s="298"/>
      <c r="L4" s="298"/>
      <c r="M4" s="298"/>
    </row>
    <row r="5" spans="1:13" ht="39" customHeight="1">
      <c r="A5" s="298"/>
      <c r="B5" s="298"/>
      <c r="C5" s="298"/>
      <c r="D5" s="298"/>
      <c r="E5" s="298"/>
      <c r="F5" s="298"/>
      <c r="G5" s="298" t="s">
        <v>11</v>
      </c>
      <c r="H5" s="298"/>
      <c r="I5" s="298"/>
      <c r="J5" s="298" t="s">
        <v>12</v>
      </c>
      <c r="K5" s="298"/>
      <c r="L5" s="298"/>
      <c r="M5" s="298"/>
    </row>
    <row r="6" spans="1:13" ht="21.75" customHeight="1">
      <c r="A6" s="298"/>
      <c r="B6" s="298"/>
      <c r="C6" s="298"/>
      <c r="D6" s="298"/>
      <c r="E6" s="298"/>
      <c r="F6" s="298"/>
      <c r="G6" s="298" t="s">
        <v>14</v>
      </c>
      <c r="H6" s="298" t="s">
        <v>13</v>
      </c>
      <c r="I6" s="298"/>
      <c r="J6" s="298"/>
      <c r="K6" s="298"/>
      <c r="L6" s="298"/>
      <c r="M6" s="298"/>
    </row>
    <row r="7" spans="1:13" ht="57.75" customHeight="1">
      <c r="A7" s="298"/>
      <c r="B7" s="298"/>
      <c r="C7" s="298"/>
      <c r="D7" s="298"/>
      <c r="E7" s="298"/>
      <c r="F7" s="298"/>
      <c r="G7" s="298"/>
      <c r="H7" s="76" t="s">
        <v>108</v>
      </c>
      <c r="I7" s="76" t="s">
        <v>16</v>
      </c>
      <c r="J7" s="298"/>
      <c r="K7" s="298"/>
      <c r="L7" s="298"/>
      <c r="M7" s="298"/>
    </row>
    <row r="8" spans="1:13" ht="16.5" customHeight="1">
      <c r="A8" s="77">
        <v>1</v>
      </c>
      <c r="B8" s="299">
        <v>2</v>
      </c>
      <c r="C8" s="299"/>
      <c r="D8" s="77">
        <v>3</v>
      </c>
      <c r="E8" s="77">
        <v>4</v>
      </c>
      <c r="F8" s="77">
        <v>5</v>
      </c>
      <c r="G8" s="77">
        <v>6</v>
      </c>
      <c r="H8" s="77">
        <v>7</v>
      </c>
      <c r="I8" s="77">
        <v>8</v>
      </c>
      <c r="J8" s="77">
        <v>9</v>
      </c>
      <c r="K8" s="77">
        <v>10</v>
      </c>
      <c r="L8" s="77">
        <v>11</v>
      </c>
      <c r="M8" s="77">
        <v>12</v>
      </c>
    </row>
    <row r="9" spans="1:13" ht="21.75" customHeight="1">
      <c r="A9" s="268" t="s">
        <v>109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0" spans="1:13" ht="22.5" customHeight="1">
      <c r="A10" s="300" t="s">
        <v>110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</row>
    <row r="11" spans="1:13" ht="21.75" customHeight="1">
      <c r="A11" s="300" t="s">
        <v>111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</row>
    <row r="12" spans="1:13" ht="27" customHeight="1">
      <c r="A12" s="301" t="s">
        <v>17</v>
      </c>
      <c r="B12" s="302" t="s">
        <v>112</v>
      </c>
      <c r="C12" s="302"/>
      <c r="D12" s="103">
        <v>2017</v>
      </c>
      <c r="E12" s="140">
        <f>J12</f>
        <v>4</v>
      </c>
      <c r="F12" s="140" t="s">
        <v>20</v>
      </c>
      <c r="G12" s="140" t="s">
        <v>20</v>
      </c>
      <c r="H12" s="140" t="s">
        <v>20</v>
      </c>
      <c r="I12" s="140" t="s">
        <v>20</v>
      </c>
      <c r="J12" s="140">
        <v>4</v>
      </c>
      <c r="K12" s="140" t="s">
        <v>20</v>
      </c>
      <c r="L12" s="301" t="s">
        <v>69</v>
      </c>
      <c r="M12" s="301" t="s">
        <v>113</v>
      </c>
    </row>
    <row r="13" spans="1:13" ht="27" customHeight="1">
      <c r="A13" s="301"/>
      <c r="B13" s="302"/>
      <c r="C13" s="302"/>
      <c r="D13" s="103">
        <v>2018</v>
      </c>
      <c r="E13" s="140">
        <v>3.4</v>
      </c>
      <c r="F13" s="140" t="s">
        <v>20</v>
      </c>
      <c r="G13" s="140" t="s">
        <v>20</v>
      </c>
      <c r="H13" s="140" t="s">
        <v>20</v>
      </c>
      <c r="I13" s="140" t="s">
        <v>20</v>
      </c>
      <c r="J13" s="141">
        <v>3.4</v>
      </c>
      <c r="K13" s="140" t="s">
        <v>20</v>
      </c>
      <c r="L13" s="301"/>
      <c r="M13" s="301"/>
    </row>
    <row r="14" spans="1:13" ht="24" customHeight="1">
      <c r="A14" s="301"/>
      <c r="B14" s="302"/>
      <c r="C14" s="302"/>
      <c r="D14" s="103">
        <v>2019</v>
      </c>
      <c r="E14" s="140">
        <v>10</v>
      </c>
      <c r="F14" s="140" t="s">
        <v>20</v>
      </c>
      <c r="G14" s="140" t="s">
        <v>20</v>
      </c>
      <c r="H14" s="140" t="s">
        <v>20</v>
      </c>
      <c r="I14" s="140" t="s">
        <v>20</v>
      </c>
      <c r="J14" s="141">
        <v>10</v>
      </c>
      <c r="K14" s="140" t="s">
        <v>20</v>
      </c>
      <c r="L14" s="301"/>
      <c r="M14" s="301"/>
    </row>
    <row r="15" spans="1:13" ht="27.75" customHeight="1">
      <c r="A15" s="301"/>
      <c r="B15" s="302"/>
      <c r="C15" s="302"/>
      <c r="D15" s="103">
        <v>2020</v>
      </c>
      <c r="E15" s="140">
        <f>J15</f>
        <v>10</v>
      </c>
      <c r="F15" s="140" t="s">
        <v>20</v>
      </c>
      <c r="G15" s="140" t="s">
        <v>20</v>
      </c>
      <c r="H15" s="140" t="s">
        <v>20</v>
      </c>
      <c r="I15" s="140" t="s">
        <v>20</v>
      </c>
      <c r="J15" s="141">
        <v>10</v>
      </c>
      <c r="K15" s="140" t="s">
        <v>20</v>
      </c>
      <c r="L15" s="301"/>
      <c r="M15" s="301"/>
    </row>
    <row r="16" spans="1:13" ht="27.75" customHeight="1">
      <c r="A16" s="301"/>
      <c r="B16" s="302"/>
      <c r="C16" s="302"/>
      <c r="D16" s="103">
        <v>2021</v>
      </c>
      <c r="E16" s="140">
        <f>J16</f>
        <v>0</v>
      </c>
      <c r="F16" s="140" t="s">
        <v>20</v>
      </c>
      <c r="G16" s="140" t="s">
        <v>20</v>
      </c>
      <c r="H16" s="140" t="s">
        <v>20</v>
      </c>
      <c r="I16" s="140" t="s">
        <v>20</v>
      </c>
      <c r="J16" s="141">
        <v>0</v>
      </c>
      <c r="K16" s="140" t="s">
        <v>20</v>
      </c>
      <c r="L16" s="301"/>
      <c r="M16" s="301"/>
    </row>
    <row r="17" spans="1:13" ht="27.75" customHeight="1">
      <c r="A17" s="301"/>
      <c r="B17" s="302"/>
      <c r="C17" s="302"/>
      <c r="D17" s="103">
        <v>2022</v>
      </c>
      <c r="E17" s="140">
        <f>J17</f>
        <v>0</v>
      </c>
      <c r="F17" s="140" t="s">
        <v>20</v>
      </c>
      <c r="G17" s="140" t="s">
        <v>20</v>
      </c>
      <c r="H17" s="140" t="s">
        <v>20</v>
      </c>
      <c r="I17" s="140" t="s">
        <v>20</v>
      </c>
      <c r="J17" s="141">
        <v>0</v>
      </c>
      <c r="K17" s="140" t="s">
        <v>20</v>
      </c>
      <c r="L17" s="301"/>
      <c r="M17" s="301"/>
    </row>
    <row r="18" spans="1:13" ht="23.25" customHeight="1">
      <c r="A18" s="301"/>
      <c r="B18" s="302"/>
      <c r="C18" s="302"/>
      <c r="D18" s="103">
        <v>2023</v>
      </c>
      <c r="E18" s="140">
        <v>0</v>
      </c>
      <c r="F18" s="140" t="s">
        <v>20</v>
      </c>
      <c r="G18" s="140" t="s">
        <v>20</v>
      </c>
      <c r="H18" s="140" t="s">
        <v>20</v>
      </c>
      <c r="I18" s="140" t="s">
        <v>20</v>
      </c>
      <c r="J18" s="141">
        <v>0</v>
      </c>
      <c r="K18" s="140" t="s">
        <v>20</v>
      </c>
      <c r="L18" s="301"/>
      <c r="M18" s="301"/>
    </row>
    <row r="19" spans="1:13" ht="23.25" customHeight="1">
      <c r="A19" s="301"/>
      <c r="B19" s="302"/>
      <c r="C19" s="302"/>
      <c r="D19" s="103">
        <v>2024</v>
      </c>
      <c r="E19" s="140">
        <v>0</v>
      </c>
      <c r="F19" s="140"/>
      <c r="G19" s="140"/>
      <c r="H19" s="140"/>
      <c r="I19" s="140"/>
      <c r="J19" s="141">
        <v>0</v>
      </c>
      <c r="K19" s="140"/>
      <c r="L19" s="301"/>
      <c r="M19" s="301"/>
    </row>
    <row r="20" spans="1:13" ht="23.25" customHeight="1">
      <c r="A20" s="301"/>
      <c r="B20" s="302"/>
      <c r="C20" s="302"/>
      <c r="D20" s="103">
        <v>2025</v>
      </c>
      <c r="E20" s="140">
        <v>0</v>
      </c>
      <c r="F20" s="140"/>
      <c r="G20" s="140"/>
      <c r="H20" s="140"/>
      <c r="I20" s="140"/>
      <c r="J20" s="141">
        <v>0</v>
      </c>
      <c r="K20" s="140"/>
      <c r="L20" s="301"/>
      <c r="M20" s="301"/>
    </row>
    <row r="21" spans="1:13" ht="31.5" customHeight="1">
      <c r="A21" s="301" t="s">
        <v>53</v>
      </c>
      <c r="B21" s="301" t="s">
        <v>114</v>
      </c>
      <c r="C21" s="301"/>
      <c r="D21" s="103">
        <v>2017</v>
      </c>
      <c r="E21" s="106">
        <v>34.4</v>
      </c>
      <c r="F21" s="140" t="s">
        <v>20</v>
      </c>
      <c r="G21" s="140" t="s">
        <v>20</v>
      </c>
      <c r="H21" s="140" t="s">
        <v>20</v>
      </c>
      <c r="I21" s="140" t="s">
        <v>20</v>
      </c>
      <c r="J21" s="123">
        <v>34.4</v>
      </c>
      <c r="K21" s="140" t="s">
        <v>20</v>
      </c>
      <c r="L21" s="301" t="s">
        <v>115</v>
      </c>
      <c r="M21" s="303" t="s">
        <v>116</v>
      </c>
    </row>
    <row r="22" spans="1:13" ht="24.75" customHeight="1">
      <c r="A22" s="301"/>
      <c r="B22" s="301"/>
      <c r="C22" s="301"/>
      <c r="D22" s="103">
        <v>2018</v>
      </c>
      <c r="E22" s="106">
        <v>44.5</v>
      </c>
      <c r="F22" s="140" t="s">
        <v>20</v>
      </c>
      <c r="G22" s="140" t="s">
        <v>20</v>
      </c>
      <c r="H22" s="140" t="s">
        <v>20</v>
      </c>
      <c r="I22" s="140" t="s">
        <v>20</v>
      </c>
      <c r="J22" s="123">
        <v>44.5</v>
      </c>
      <c r="K22" s="140" t="s">
        <v>20</v>
      </c>
      <c r="L22" s="301"/>
      <c r="M22" s="303"/>
    </row>
    <row r="23" spans="1:13" ht="30" customHeight="1">
      <c r="A23" s="301"/>
      <c r="B23" s="301"/>
      <c r="C23" s="301"/>
      <c r="D23" s="103">
        <v>2019</v>
      </c>
      <c r="E23" s="120">
        <v>43.257</v>
      </c>
      <c r="F23" s="140" t="s">
        <v>20</v>
      </c>
      <c r="G23" s="140" t="s">
        <v>20</v>
      </c>
      <c r="H23" s="140" t="s">
        <v>20</v>
      </c>
      <c r="I23" s="140" t="s">
        <v>20</v>
      </c>
      <c r="J23" s="123">
        <v>43.257</v>
      </c>
      <c r="K23" s="140" t="s">
        <v>20</v>
      </c>
      <c r="L23" s="301"/>
      <c r="M23" s="303"/>
    </row>
    <row r="24" spans="1:13" ht="21.75" customHeight="1">
      <c r="A24" s="301"/>
      <c r="B24" s="301"/>
      <c r="C24" s="301"/>
      <c r="D24" s="103">
        <v>2020</v>
      </c>
      <c r="E24" s="106">
        <f aca="true" t="shared" si="0" ref="E24:E29">J24</f>
        <v>42.989</v>
      </c>
      <c r="F24" s="106" t="s">
        <v>20</v>
      </c>
      <c r="G24" s="106" t="s">
        <v>20</v>
      </c>
      <c r="H24" s="106" t="s">
        <v>20</v>
      </c>
      <c r="I24" s="106" t="s">
        <v>20</v>
      </c>
      <c r="J24" s="121">
        <v>42.989</v>
      </c>
      <c r="K24" s="140" t="s">
        <v>20</v>
      </c>
      <c r="L24" s="301"/>
      <c r="M24" s="303"/>
    </row>
    <row r="25" spans="1:13" ht="23.25" customHeight="1">
      <c r="A25" s="301"/>
      <c r="B25" s="301"/>
      <c r="C25" s="301"/>
      <c r="D25" s="103">
        <v>2021</v>
      </c>
      <c r="E25" s="141">
        <f t="shared" si="0"/>
        <v>12.6</v>
      </c>
      <c r="F25" s="141" t="s">
        <v>20</v>
      </c>
      <c r="G25" s="141" t="s">
        <v>20</v>
      </c>
      <c r="H25" s="141" t="s">
        <v>20</v>
      </c>
      <c r="I25" s="141" t="s">
        <v>20</v>
      </c>
      <c r="J25" s="141">
        <v>12.6</v>
      </c>
      <c r="K25" s="140" t="s">
        <v>20</v>
      </c>
      <c r="L25" s="301"/>
      <c r="M25" s="303"/>
    </row>
    <row r="26" spans="1:13" ht="26.25" customHeight="1">
      <c r="A26" s="301"/>
      <c r="B26" s="301"/>
      <c r="C26" s="301"/>
      <c r="D26" s="103">
        <v>2022</v>
      </c>
      <c r="E26" s="106">
        <v>34</v>
      </c>
      <c r="F26" s="140" t="s">
        <v>20</v>
      </c>
      <c r="G26" s="140" t="s">
        <v>20</v>
      </c>
      <c r="H26" s="140" t="s">
        <v>20</v>
      </c>
      <c r="I26" s="140" t="s">
        <v>20</v>
      </c>
      <c r="J26" s="123">
        <v>34</v>
      </c>
      <c r="K26" s="140" t="s">
        <v>20</v>
      </c>
      <c r="L26" s="301"/>
      <c r="M26" s="303"/>
    </row>
    <row r="27" spans="1:13" ht="26.25" customHeight="1">
      <c r="A27" s="301"/>
      <c r="B27" s="301"/>
      <c r="C27" s="301"/>
      <c r="D27" s="103">
        <v>2023</v>
      </c>
      <c r="E27" s="106">
        <v>50</v>
      </c>
      <c r="F27" s="140" t="s">
        <v>20</v>
      </c>
      <c r="G27" s="140" t="s">
        <v>20</v>
      </c>
      <c r="H27" s="140" t="s">
        <v>20</v>
      </c>
      <c r="I27" s="140" t="s">
        <v>20</v>
      </c>
      <c r="J27" s="123">
        <v>50</v>
      </c>
      <c r="K27" s="140" t="s">
        <v>20</v>
      </c>
      <c r="L27" s="301"/>
      <c r="M27" s="303"/>
    </row>
    <row r="28" spans="1:13" ht="26.25" customHeight="1">
      <c r="A28" s="301"/>
      <c r="B28" s="301"/>
      <c r="C28" s="301"/>
      <c r="D28" s="103">
        <v>2024</v>
      </c>
      <c r="E28" s="106">
        <v>50</v>
      </c>
      <c r="F28" s="140"/>
      <c r="G28" s="140"/>
      <c r="H28" s="140"/>
      <c r="I28" s="140"/>
      <c r="J28" s="123">
        <v>50</v>
      </c>
      <c r="K28" s="140"/>
      <c r="L28" s="301"/>
      <c r="M28" s="303"/>
    </row>
    <row r="29" spans="1:13" ht="26.25" customHeight="1">
      <c r="A29" s="301"/>
      <c r="B29" s="301"/>
      <c r="C29" s="301"/>
      <c r="D29" s="103">
        <v>2025</v>
      </c>
      <c r="E29" s="106">
        <f t="shared" si="0"/>
        <v>0</v>
      </c>
      <c r="F29" s="140"/>
      <c r="G29" s="140"/>
      <c r="H29" s="140"/>
      <c r="I29" s="140"/>
      <c r="J29" s="123">
        <v>0</v>
      </c>
      <c r="K29" s="140"/>
      <c r="L29" s="301"/>
      <c r="M29" s="303"/>
    </row>
    <row r="30" spans="1:13" ht="24" customHeight="1">
      <c r="A30" s="301" t="s">
        <v>57</v>
      </c>
      <c r="B30" s="301" t="s">
        <v>117</v>
      </c>
      <c r="C30" s="301"/>
      <c r="D30" s="103">
        <v>2017</v>
      </c>
      <c r="E30" s="140">
        <v>0</v>
      </c>
      <c r="F30" s="140" t="s">
        <v>20</v>
      </c>
      <c r="G30" s="140" t="s">
        <v>20</v>
      </c>
      <c r="H30" s="140" t="s">
        <v>20</v>
      </c>
      <c r="I30" s="140" t="s">
        <v>20</v>
      </c>
      <c r="J30" s="141" t="s">
        <v>20</v>
      </c>
      <c r="K30" s="140">
        <v>0</v>
      </c>
      <c r="L30" s="301" t="s">
        <v>118</v>
      </c>
      <c r="M30" s="301" t="s">
        <v>119</v>
      </c>
    </row>
    <row r="31" spans="1:13" ht="23.25" customHeight="1">
      <c r="A31" s="301"/>
      <c r="B31" s="301"/>
      <c r="C31" s="301"/>
      <c r="D31" s="103">
        <v>2018</v>
      </c>
      <c r="E31" s="140">
        <v>250</v>
      </c>
      <c r="F31" s="140" t="s">
        <v>20</v>
      </c>
      <c r="G31" s="140" t="s">
        <v>20</v>
      </c>
      <c r="H31" s="140" t="s">
        <v>20</v>
      </c>
      <c r="I31" s="140" t="s">
        <v>20</v>
      </c>
      <c r="J31" s="141" t="s">
        <v>20</v>
      </c>
      <c r="K31" s="140">
        <v>250</v>
      </c>
      <c r="L31" s="301"/>
      <c r="M31" s="301"/>
    </row>
    <row r="32" spans="1:13" ht="23.25" customHeight="1">
      <c r="A32" s="301"/>
      <c r="B32" s="301"/>
      <c r="C32" s="301"/>
      <c r="D32" s="103">
        <v>2019</v>
      </c>
      <c r="E32" s="140">
        <f aca="true" t="shared" si="1" ref="E32:E38">K32</f>
        <v>156.49</v>
      </c>
      <c r="F32" s="140" t="s">
        <v>20</v>
      </c>
      <c r="G32" s="140" t="s">
        <v>20</v>
      </c>
      <c r="H32" s="140" t="s">
        <v>20</v>
      </c>
      <c r="I32" s="140" t="s">
        <v>20</v>
      </c>
      <c r="J32" s="141" t="s">
        <v>20</v>
      </c>
      <c r="K32" s="140">
        <v>156.49</v>
      </c>
      <c r="L32" s="301"/>
      <c r="M32" s="301"/>
    </row>
    <row r="33" spans="1:13" ht="26.25" customHeight="1">
      <c r="A33" s="301"/>
      <c r="B33" s="301"/>
      <c r="C33" s="301"/>
      <c r="D33" s="103">
        <v>2020</v>
      </c>
      <c r="E33" s="140">
        <f t="shared" si="1"/>
        <v>0</v>
      </c>
      <c r="F33" s="140" t="s">
        <v>20</v>
      </c>
      <c r="G33" s="140" t="s">
        <v>20</v>
      </c>
      <c r="H33" s="140" t="s">
        <v>20</v>
      </c>
      <c r="I33" s="140" t="s">
        <v>20</v>
      </c>
      <c r="J33" s="141" t="s">
        <v>20</v>
      </c>
      <c r="K33" s="140">
        <v>0</v>
      </c>
      <c r="L33" s="301"/>
      <c r="M33" s="301"/>
    </row>
    <row r="34" spans="1:13" ht="26.25" customHeight="1">
      <c r="A34" s="301"/>
      <c r="B34" s="301"/>
      <c r="C34" s="301"/>
      <c r="D34" s="121">
        <v>2021</v>
      </c>
      <c r="E34" s="141">
        <f t="shared" si="1"/>
        <v>55</v>
      </c>
      <c r="F34" s="141" t="s">
        <v>20</v>
      </c>
      <c r="G34" s="141" t="s">
        <v>20</v>
      </c>
      <c r="H34" s="141" t="s">
        <v>20</v>
      </c>
      <c r="I34" s="141" t="s">
        <v>20</v>
      </c>
      <c r="J34" s="141" t="s">
        <v>20</v>
      </c>
      <c r="K34" s="141">
        <v>55</v>
      </c>
      <c r="L34" s="301"/>
      <c r="M34" s="301"/>
    </row>
    <row r="35" spans="1:13" ht="23.25" customHeight="1">
      <c r="A35" s="301"/>
      <c r="B35" s="301"/>
      <c r="C35" s="301"/>
      <c r="D35" s="121">
        <v>2022</v>
      </c>
      <c r="E35" s="141" t="str">
        <f t="shared" si="1"/>
        <v>-</v>
      </c>
      <c r="F35" s="141" t="s">
        <v>20</v>
      </c>
      <c r="G35" s="141" t="s">
        <v>20</v>
      </c>
      <c r="H35" s="141" t="s">
        <v>20</v>
      </c>
      <c r="I35" s="141" t="s">
        <v>20</v>
      </c>
      <c r="J35" s="141" t="s">
        <v>20</v>
      </c>
      <c r="K35" s="141" t="s">
        <v>20</v>
      </c>
      <c r="L35" s="301"/>
      <c r="M35" s="301"/>
    </row>
    <row r="36" spans="1:13" ht="23.25" customHeight="1">
      <c r="A36" s="301"/>
      <c r="B36" s="301"/>
      <c r="C36" s="301"/>
      <c r="D36" s="121">
        <v>2023</v>
      </c>
      <c r="E36" s="141" t="str">
        <f t="shared" si="1"/>
        <v>-</v>
      </c>
      <c r="F36" s="141" t="s">
        <v>20</v>
      </c>
      <c r="G36" s="141" t="s">
        <v>20</v>
      </c>
      <c r="H36" s="141" t="s">
        <v>20</v>
      </c>
      <c r="I36" s="141" t="s">
        <v>20</v>
      </c>
      <c r="J36" s="141" t="s">
        <v>20</v>
      </c>
      <c r="K36" s="141" t="s">
        <v>20</v>
      </c>
      <c r="L36" s="301"/>
      <c r="M36" s="301"/>
    </row>
    <row r="37" spans="1:13" ht="23.25" customHeight="1">
      <c r="A37" s="301"/>
      <c r="B37" s="301"/>
      <c r="C37" s="301"/>
      <c r="D37" s="121">
        <v>2024</v>
      </c>
      <c r="E37" s="141"/>
      <c r="F37" s="141"/>
      <c r="G37" s="141"/>
      <c r="H37" s="141"/>
      <c r="I37" s="141"/>
      <c r="J37" s="141"/>
      <c r="K37" s="141"/>
      <c r="L37" s="301"/>
      <c r="M37" s="301"/>
    </row>
    <row r="38" spans="1:13" ht="23.25" customHeight="1">
      <c r="A38" s="301"/>
      <c r="B38" s="301"/>
      <c r="C38" s="301"/>
      <c r="D38" s="121">
        <v>2025</v>
      </c>
      <c r="E38" s="141" t="str">
        <f t="shared" si="1"/>
        <v>-</v>
      </c>
      <c r="F38" s="141" t="s">
        <v>20</v>
      </c>
      <c r="G38" s="141" t="s">
        <v>20</v>
      </c>
      <c r="H38" s="141" t="s">
        <v>20</v>
      </c>
      <c r="I38" s="141" t="s">
        <v>20</v>
      </c>
      <c r="J38" s="141" t="s">
        <v>20</v>
      </c>
      <c r="K38" s="141" t="s">
        <v>20</v>
      </c>
      <c r="L38" s="301"/>
      <c r="M38" s="301"/>
    </row>
    <row r="39" spans="1:13" ht="16.5" customHeight="1">
      <c r="A39" s="301" t="s">
        <v>60</v>
      </c>
      <c r="B39" s="301" t="s">
        <v>120</v>
      </c>
      <c r="C39" s="301"/>
      <c r="D39" s="304">
        <v>2017</v>
      </c>
      <c r="E39" s="305">
        <f>J39</f>
        <v>5</v>
      </c>
      <c r="F39" s="305" t="s">
        <v>20</v>
      </c>
      <c r="G39" s="305" t="s">
        <v>20</v>
      </c>
      <c r="H39" s="305" t="s">
        <v>20</v>
      </c>
      <c r="I39" s="305" t="s">
        <v>20</v>
      </c>
      <c r="J39" s="306">
        <v>5</v>
      </c>
      <c r="K39" s="305" t="s">
        <v>20</v>
      </c>
      <c r="L39" s="301" t="s">
        <v>69</v>
      </c>
      <c r="M39" s="301" t="s">
        <v>121</v>
      </c>
    </row>
    <row r="40" spans="1:13" ht="12" customHeight="1">
      <c r="A40" s="301"/>
      <c r="B40" s="301"/>
      <c r="C40" s="301"/>
      <c r="D40" s="304"/>
      <c r="E40" s="305"/>
      <c r="F40" s="305"/>
      <c r="G40" s="305"/>
      <c r="H40" s="305"/>
      <c r="I40" s="305"/>
      <c r="J40" s="306"/>
      <c r="K40" s="305"/>
      <c r="L40" s="301"/>
      <c r="M40" s="301"/>
    </row>
    <row r="41" spans="1:13" ht="24.75" customHeight="1">
      <c r="A41" s="301"/>
      <c r="B41" s="301"/>
      <c r="C41" s="301"/>
      <c r="D41" s="103">
        <v>2018</v>
      </c>
      <c r="E41" s="140">
        <v>0</v>
      </c>
      <c r="F41" s="140" t="s">
        <v>20</v>
      </c>
      <c r="G41" s="140" t="s">
        <v>20</v>
      </c>
      <c r="H41" s="140" t="s">
        <v>20</v>
      </c>
      <c r="I41" s="140" t="s">
        <v>20</v>
      </c>
      <c r="J41" s="141">
        <v>0</v>
      </c>
      <c r="K41" s="140" t="s">
        <v>20</v>
      </c>
      <c r="L41" s="301"/>
      <c r="M41" s="301"/>
    </row>
    <row r="42" spans="1:13" ht="22.5" customHeight="1">
      <c r="A42" s="301"/>
      <c r="B42" s="301"/>
      <c r="C42" s="301"/>
      <c r="D42" s="103">
        <v>2019</v>
      </c>
      <c r="E42" s="140">
        <v>10</v>
      </c>
      <c r="F42" s="140" t="s">
        <v>20</v>
      </c>
      <c r="G42" s="140" t="s">
        <v>20</v>
      </c>
      <c r="H42" s="140" t="s">
        <v>20</v>
      </c>
      <c r="I42" s="140" t="s">
        <v>20</v>
      </c>
      <c r="J42" s="141">
        <v>10</v>
      </c>
      <c r="K42" s="140" t="s">
        <v>20</v>
      </c>
      <c r="L42" s="301"/>
      <c r="M42" s="301"/>
    </row>
    <row r="43" spans="1:13" ht="22.5" customHeight="1">
      <c r="A43" s="301"/>
      <c r="B43" s="301"/>
      <c r="C43" s="301"/>
      <c r="D43" s="142">
        <v>2020</v>
      </c>
      <c r="E43" s="143">
        <f aca="true" t="shared" si="2" ref="E43:E49">J43</f>
        <v>5</v>
      </c>
      <c r="F43" s="143" t="s">
        <v>20</v>
      </c>
      <c r="G43" s="143" t="s">
        <v>20</v>
      </c>
      <c r="H43" s="143" t="s">
        <v>20</v>
      </c>
      <c r="I43" s="143" t="s">
        <v>20</v>
      </c>
      <c r="J43" s="144">
        <v>5</v>
      </c>
      <c r="K43" s="143" t="s">
        <v>20</v>
      </c>
      <c r="L43" s="301"/>
      <c r="M43" s="301"/>
    </row>
    <row r="44" spans="1:13" ht="22.5" customHeight="1">
      <c r="A44" s="301"/>
      <c r="B44" s="301"/>
      <c r="C44" s="301"/>
      <c r="D44" s="117">
        <v>2021</v>
      </c>
      <c r="E44" s="119">
        <f t="shared" si="2"/>
        <v>15</v>
      </c>
      <c r="F44" s="117" t="s">
        <v>20</v>
      </c>
      <c r="G44" s="117" t="s">
        <v>20</v>
      </c>
      <c r="H44" s="117" t="s">
        <v>20</v>
      </c>
      <c r="I44" s="117" t="s">
        <v>20</v>
      </c>
      <c r="J44" s="145">
        <v>15</v>
      </c>
      <c r="K44" s="117" t="s">
        <v>20</v>
      </c>
      <c r="L44" s="301"/>
      <c r="M44" s="301"/>
    </row>
    <row r="45" spans="1:13" ht="22.5" customHeight="1">
      <c r="A45" s="301"/>
      <c r="B45" s="301"/>
      <c r="C45" s="301"/>
      <c r="D45" s="117">
        <v>2022</v>
      </c>
      <c r="E45" s="119">
        <f t="shared" si="2"/>
        <v>15</v>
      </c>
      <c r="F45" s="117" t="s">
        <v>20</v>
      </c>
      <c r="G45" s="117" t="s">
        <v>20</v>
      </c>
      <c r="H45" s="117" t="s">
        <v>20</v>
      </c>
      <c r="I45" s="117" t="s">
        <v>20</v>
      </c>
      <c r="J45" s="145">
        <v>15</v>
      </c>
      <c r="K45" s="117" t="s">
        <v>20</v>
      </c>
      <c r="L45" s="301"/>
      <c r="M45" s="301"/>
    </row>
    <row r="46" spans="1:13" ht="22.5" customHeight="1">
      <c r="A46" s="301"/>
      <c r="B46" s="301"/>
      <c r="C46" s="301"/>
      <c r="D46" s="117">
        <v>2023</v>
      </c>
      <c r="E46" s="119">
        <v>15</v>
      </c>
      <c r="F46" s="117" t="s">
        <v>20</v>
      </c>
      <c r="G46" s="117" t="s">
        <v>20</v>
      </c>
      <c r="H46" s="117" t="s">
        <v>20</v>
      </c>
      <c r="I46" s="117" t="s">
        <v>20</v>
      </c>
      <c r="J46" s="145">
        <v>15</v>
      </c>
      <c r="K46" s="117" t="s">
        <v>20</v>
      </c>
      <c r="L46" s="301"/>
      <c r="M46" s="301"/>
    </row>
    <row r="47" spans="1:13" ht="22.5" customHeight="1">
      <c r="A47" s="301"/>
      <c r="B47" s="301"/>
      <c r="C47" s="301"/>
      <c r="D47" s="117">
        <v>2024</v>
      </c>
      <c r="E47" s="119">
        <v>15</v>
      </c>
      <c r="F47" s="117"/>
      <c r="G47" s="117"/>
      <c r="H47" s="117"/>
      <c r="I47" s="117"/>
      <c r="J47" s="145">
        <v>15</v>
      </c>
      <c r="K47" s="117"/>
      <c r="L47" s="301"/>
      <c r="M47" s="301"/>
    </row>
    <row r="48" spans="1:13" ht="22.5" customHeight="1">
      <c r="A48" s="301"/>
      <c r="B48" s="301"/>
      <c r="C48" s="301"/>
      <c r="D48" s="103">
        <v>2025</v>
      </c>
      <c r="E48" s="119">
        <v>15</v>
      </c>
      <c r="F48" s="117"/>
      <c r="G48" s="117"/>
      <c r="H48" s="117"/>
      <c r="I48" s="117"/>
      <c r="J48" s="145">
        <v>15</v>
      </c>
      <c r="K48" s="117"/>
      <c r="L48" s="301"/>
      <c r="M48" s="301"/>
    </row>
    <row r="49" spans="1:13" ht="25.5" customHeight="1">
      <c r="A49" s="301" t="s">
        <v>122</v>
      </c>
      <c r="B49" s="301" t="s">
        <v>123</v>
      </c>
      <c r="C49" s="301"/>
      <c r="D49" s="103">
        <v>2017</v>
      </c>
      <c r="E49" s="140">
        <f t="shared" si="2"/>
        <v>25</v>
      </c>
      <c r="F49" s="140" t="s">
        <v>20</v>
      </c>
      <c r="G49" s="140" t="s">
        <v>20</v>
      </c>
      <c r="H49" s="140" t="s">
        <v>20</v>
      </c>
      <c r="I49" s="140" t="s">
        <v>20</v>
      </c>
      <c r="J49" s="141">
        <v>25</v>
      </c>
      <c r="K49" s="117" t="s">
        <v>20</v>
      </c>
      <c r="L49" s="301" t="s">
        <v>55</v>
      </c>
      <c r="M49" s="307" t="s">
        <v>124</v>
      </c>
    </row>
    <row r="50" spans="1:13" ht="18.75" customHeight="1">
      <c r="A50" s="301"/>
      <c r="B50" s="301"/>
      <c r="C50" s="301"/>
      <c r="D50" s="103">
        <v>2018</v>
      </c>
      <c r="E50" s="140">
        <v>19</v>
      </c>
      <c r="F50" s="140" t="s">
        <v>20</v>
      </c>
      <c r="G50" s="140" t="s">
        <v>20</v>
      </c>
      <c r="H50" s="140" t="s">
        <v>20</v>
      </c>
      <c r="I50" s="140" t="s">
        <v>20</v>
      </c>
      <c r="J50" s="141">
        <v>19</v>
      </c>
      <c r="K50" s="117" t="s">
        <v>20</v>
      </c>
      <c r="L50" s="301"/>
      <c r="M50" s="307"/>
    </row>
    <row r="51" spans="1:13" ht="22.5" customHeight="1">
      <c r="A51" s="301"/>
      <c r="B51" s="301"/>
      <c r="C51" s="301"/>
      <c r="D51" s="103">
        <v>2019</v>
      </c>
      <c r="E51" s="140">
        <v>10</v>
      </c>
      <c r="F51" s="140" t="s">
        <v>20</v>
      </c>
      <c r="G51" s="140" t="s">
        <v>20</v>
      </c>
      <c r="H51" s="140" t="s">
        <v>20</v>
      </c>
      <c r="I51" s="140" t="s">
        <v>20</v>
      </c>
      <c r="J51" s="141">
        <v>10</v>
      </c>
      <c r="K51" s="146" t="s">
        <v>20</v>
      </c>
      <c r="L51" s="301"/>
      <c r="M51" s="307"/>
    </row>
    <row r="52" spans="1:13" ht="21.75" customHeight="1">
      <c r="A52" s="301"/>
      <c r="B52" s="301"/>
      <c r="C52" s="301"/>
      <c r="D52" s="103">
        <v>2020</v>
      </c>
      <c r="E52" s="140">
        <f aca="true" t="shared" si="3" ref="E52:E57">J52</f>
        <v>0</v>
      </c>
      <c r="F52" s="140" t="s">
        <v>20</v>
      </c>
      <c r="G52" s="140" t="s">
        <v>20</v>
      </c>
      <c r="H52" s="140" t="s">
        <v>20</v>
      </c>
      <c r="I52" s="140" t="s">
        <v>20</v>
      </c>
      <c r="J52" s="141">
        <v>0</v>
      </c>
      <c r="K52" s="146" t="s">
        <v>20</v>
      </c>
      <c r="L52" s="301"/>
      <c r="M52" s="307"/>
    </row>
    <row r="53" spans="1:13" ht="22.5" customHeight="1">
      <c r="A53" s="301"/>
      <c r="B53" s="301"/>
      <c r="C53" s="301"/>
      <c r="D53" s="103">
        <v>2021</v>
      </c>
      <c r="E53" s="140">
        <f t="shared" si="3"/>
        <v>0</v>
      </c>
      <c r="F53" s="140" t="s">
        <v>20</v>
      </c>
      <c r="G53" s="140" t="s">
        <v>20</v>
      </c>
      <c r="H53" s="140" t="s">
        <v>20</v>
      </c>
      <c r="I53" s="140" t="s">
        <v>20</v>
      </c>
      <c r="J53" s="141">
        <v>0</v>
      </c>
      <c r="K53" s="146" t="s">
        <v>20</v>
      </c>
      <c r="L53" s="301"/>
      <c r="M53" s="307"/>
    </row>
    <row r="54" spans="1:13" ht="22.5" customHeight="1">
      <c r="A54" s="301"/>
      <c r="B54" s="301"/>
      <c r="C54" s="301"/>
      <c r="D54" s="103">
        <v>2022</v>
      </c>
      <c r="E54" s="140">
        <f t="shared" si="3"/>
        <v>0</v>
      </c>
      <c r="F54" s="140" t="s">
        <v>20</v>
      </c>
      <c r="G54" s="140" t="s">
        <v>20</v>
      </c>
      <c r="H54" s="140" t="s">
        <v>20</v>
      </c>
      <c r="I54" s="140" t="s">
        <v>20</v>
      </c>
      <c r="J54" s="141">
        <v>0</v>
      </c>
      <c r="K54" s="146" t="s">
        <v>20</v>
      </c>
      <c r="L54" s="301"/>
      <c r="M54" s="307"/>
    </row>
    <row r="55" spans="1:13" ht="24" customHeight="1">
      <c r="A55" s="301"/>
      <c r="B55" s="301"/>
      <c r="C55" s="301"/>
      <c r="D55" s="103">
        <v>2023</v>
      </c>
      <c r="E55" s="140">
        <f t="shared" si="3"/>
        <v>0</v>
      </c>
      <c r="F55" s="140" t="s">
        <v>20</v>
      </c>
      <c r="G55" s="140" t="s">
        <v>20</v>
      </c>
      <c r="H55" s="140" t="s">
        <v>20</v>
      </c>
      <c r="I55" s="140" t="s">
        <v>20</v>
      </c>
      <c r="J55" s="141">
        <v>0</v>
      </c>
      <c r="K55" s="146" t="s">
        <v>20</v>
      </c>
      <c r="L55" s="301"/>
      <c r="M55" s="307"/>
    </row>
    <row r="56" spans="1:13" ht="24" customHeight="1">
      <c r="A56" s="301"/>
      <c r="B56" s="301"/>
      <c r="C56" s="301"/>
      <c r="D56" s="103">
        <v>2024</v>
      </c>
      <c r="E56" s="140">
        <v>0</v>
      </c>
      <c r="F56" s="140"/>
      <c r="G56" s="140"/>
      <c r="H56" s="140"/>
      <c r="I56" s="140"/>
      <c r="J56" s="141">
        <v>0</v>
      </c>
      <c r="K56" s="146"/>
      <c r="L56" s="301"/>
      <c r="M56" s="307"/>
    </row>
    <row r="57" spans="1:13" ht="25.5" customHeight="1">
      <c r="A57" s="301"/>
      <c r="B57" s="301"/>
      <c r="C57" s="301"/>
      <c r="D57" s="103">
        <v>2025</v>
      </c>
      <c r="E57" s="140">
        <f t="shared" si="3"/>
        <v>0</v>
      </c>
      <c r="F57" s="140"/>
      <c r="G57" s="140"/>
      <c r="H57" s="140"/>
      <c r="I57" s="140"/>
      <c r="J57" s="141">
        <v>0</v>
      </c>
      <c r="K57" s="146" t="s">
        <v>20</v>
      </c>
      <c r="L57" s="301"/>
      <c r="M57" s="307"/>
    </row>
    <row r="58" spans="1:13" ht="27" customHeight="1">
      <c r="A58" s="301">
        <v>6</v>
      </c>
      <c r="B58" s="78"/>
      <c r="C58" s="308" t="s">
        <v>125</v>
      </c>
      <c r="D58" s="103">
        <v>2017</v>
      </c>
      <c r="E58" s="140">
        <v>0</v>
      </c>
      <c r="F58" s="140" t="s">
        <v>20</v>
      </c>
      <c r="G58" s="140" t="s">
        <v>20</v>
      </c>
      <c r="H58" s="140" t="s">
        <v>20</v>
      </c>
      <c r="I58" s="140" t="s">
        <v>20</v>
      </c>
      <c r="J58" s="141">
        <v>0</v>
      </c>
      <c r="K58" s="146" t="s">
        <v>20</v>
      </c>
      <c r="L58" s="301"/>
      <c r="M58" s="307"/>
    </row>
    <row r="59" spans="1:13" ht="23.25" customHeight="1">
      <c r="A59" s="301"/>
      <c r="B59" s="78"/>
      <c r="C59" s="308"/>
      <c r="D59" s="103">
        <v>2018</v>
      </c>
      <c r="E59" s="140">
        <v>6</v>
      </c>
      <c r="F59" s="140" t="s">
        <v>20</v>
      </c>
      <c r="G59" s="140" t="s">
        <v>20</v>
      </c>
      <c r="H59" s="140" t="s">
        <v>20</v>
      </c>
      <c r="I59" s="140" t="s">
        <v>20</v>
      </c>
      <c r="J59" s="141">
        <v>6</v>
      </c>
      <c r="K59" s="146" t="s">
        <v>20</v>
      </c>
      <c r="L59" s="301"/>
      <c r="M59" s="307"/>
    </row>
    <row r="60" spans="1:13" ht="20.25" customHeight="1">
      <c r="A60" s="301"/>
      <c r="B60" s="78"/>
      <c r="C60" s="308"/>
      <c r="D60" s="103">
        <v>2019</v>
      </c>
      <c r="E60" s="140">
        <v>10</v>
      </c>
      <c r="F60" s="140" t="s">
        <v>20</v>
      </c>
      <c r="G60" s="140" t="s">
        <v>20</v>
      </c>
      <c r="H60" s="140" t="s">
        <v>20</v>
      </c>
      <c r="I60" s="140" t="s">
        <v>20</v>
      </c>
      <c r="J60" s="141">
        <v>10</v>
      </c>
      <c r="K60" s="146" t="s">
        <v>20</v>
      </c>
      <c r="L60" s="301"/>
      <c r="M60" s="307"/>
    </row>
    <row r="61" spans="1:13" ht="24" customHeight="1">
      <c r="A61" s="301"/>
      <c r="B61" s="78"/>
      <c r="C61" s="308"/>
      <c r="D61" s="103">
        <v>2020</v>
      </c>
      <c r="E61" s="140">
        <f>J61</f>
        <v>25</v>
      </c>
      <c r="F61" s="140" t="s">
        <v>20</v>
      </c>
      <c r="G61" s="140" t="s">
        <v>20</v>
      </c>
      <c r="H61" s="140" t="s">
        <v>20</v>
      </c>
      <c r="I61" s="140" t="s">
        <v>20</v>
      </c>
      <c r="J61" s="141">
        <v>25</v>
      </c>
      <c r="K61" s="146" t="s">
        <v>20</v>
      </c>
      <c r="L61" s="301"/>
      <c r="M61" s="307"/>
    </row>
    <row r="62" spans="1:13" ht="21.75" customHeight="1">
      <c r="A62" s="301"/>
      <c r="B62" s="78"/>
      <c r="C62" s="308"/>
      <c r="D62" s="103">
        <v>2021</v>
      </c>
      <c r="E62" s="140">
        <f>J62</f>
        <v>10</v>
      </c>
      <c r="F62" s="140" t="s">
        <v>20</v>
      </c>
      <c r="G62" s="140" t="s">
        <v>20</v>
      </c>
      <c r="H62" s="140" t="s">
        <v>20</v>
      </c>
      <c r="I62" s="140" t="s">
        <v>20</v>
      </c>
      <c r="J62" s="141">
        <v>10</v>
      </c>
      <c r="K62" s="146" t="s">
        <v>20</v>
      </c>
      <c r="L62" s="301"/>
      <c r="M62" s="307"/>
    </row>
    <row r="63" spans="1:13" ht="23.25" customHeight="1">
      <c r="A63" s="301"/>
      <c r="B63" s="81"/>
      <c r="C63" s="308"/>
      <c r="D63" s="103">
        <v>2022</v>
      </c>
      <c r="E63" s="140">
        <f>J63</f>
        <v>10</v>
      </c>
      <c r="F63" s="140" t="s">
        <v>20</v>
      </c>
      <c r="G63" s="140" t="s">
        <v>20</v>
      </c>
      <c r="H63" s="140" t="s">
        <v>20</v>
      </c>
      <c r="I63" s="140" t="s">
        <v>20</v>
      </c>
      <c r="J63" s="141">
        <v>10</v>
      </c>
      <c r="K63" s="146" t="s">
        <v>20</v>
      </c>
      <c r="L63" s="301"/>
      <c r="M63" s="307"/>
    </row>
    <row r="64" spans="1:13" ht="23.25" customHeight="1">
      <c r="A64" s="301"/>
      <c r="B64" s="81"/>
      <c r="C64" s="308"/>
      <c r="D64" s="103">
        <v>2023</v>
      </c>
      <c r="E64" s="140">
        <v>10</v>
      </c>
      <c r="F64" s="140" t="s">
        <v>20</v>
      </c>
      <c r="G64" s="140" t="s">
        <v>20</v>
      </c>
      <c r="H64" s="140" t="s">
        <v>20</v>
      </c>
      <c r="I64" s="140" t="s">
        <v>20</v>
      </c>
      <c r="J64" s="141">
        <v>10</v>
      </c>
      <c r="K64" s="146" t="s">
        <v>20</v>
      </c>
      <c r="L64" s="301"/>
      <c r="M64" s="307"/>
    </row>
    <row r="65" spans="1:13" ht="23.25" customHeight="1">
      <c r="A65" s="301"/>
      <c r="B65" s="81"/>
      <c r="C65" s="308"/>
      <c r="D65" s="147">
        <v>2024</v>
      </c>
      <c r="E65" s="140">
        <v>10</v>
      </c>
      <c r="F65" s="140"/>
      <c r="G65" s="140"/>
      <c r="H65" s="140"/>
      <c r="I65" s="140"/>
      <c r="J65" s="141">
        <v>10</v>
      </c>
      <c r="K65" s="146"/>
      <c r="L65" s="301"/>
      <c r="M65" s="307"/>
    </row>
    <row r="66" spans="1:13" ht="23.25" customHeight="1">
      <c r="A66" s="301"/>
      <c r="B66" s="81"/>
      <c r="C66" s="308"/>
      <c r="D66" s="148">
        <v>2025</v>
      </c>
      <c r="E66" s="140">
        <v>10</v>
      </c>
      <c r="F66" s="140"/>
      <c r="G66" s="140"/>
      <c r="H66" s="140"/>
      <c r="I66" s="140"/>
      <c r="J66" s="141">
        <v>10</v>
      </c>
      <c r="K66" s="146" t="s">
        <v>20</v>
      </c>
      <c r="L66" s="301"/>
      <c r="M66" s="307"/>
    </row>
    <row r="67" spans="1:13" ht="24.75" customHeight="1">
      <c r="A67" s="301" t="s">
        <v>71</v>
      </c>
      <c r="B67" s="301" t="s">
        <v>126</v>
      </c>
      <c r="C67" s="301"/>
      <c r="D67" s="108">
        <v>2017</v>
      </c>
      <c r="E67" s="140" t="s">
        <v>20</v>
      </c>
      <c r="F67" s="140" t="s">
        <v>20</v>
      </c>
      <c r="G67" s="140" t="s">
        <v>20</v>
      </c>
      <c r="H67" s="140" t="s">
        <v>20</v>
      </c>
      <c r="I67" s="140" t="s">
        <v>20</v>
      </c>
      <c r="J67" s="149" t="s">
        <v>20</v>
      </c>
      <c r="K67" s="146" t="s">
        <v>20</v>
      </c>
      <c r="L67" s="301" t="s">
        <v>127</v>
      </c>
      <c r="M67" s="301" t="s">
        <v>124</v>
      </c>
    </row>
    <row r="68" spans="1:13" ht="42.75" customHeight="1">
      <c r="A68" s="301"/>
      <c r="B68" s="301"/>
      <c r="C68" s="301"/>
      <c r="D68" s="108">
        <v>2018</v>
      </c>
      <c r="E68" s="140">
        <v>15</v>
      </c>
      <c r="F68" s="140" t="s">
        <v>20</v>
      </c>
      <c r="G68" s="140">
        <v>15</v>
      </c>
      <c r="H68" s="140" t="s">
        <v>20</v>
      </c>
      <c r="I68" s="140">
        <v>15</v>
      </c>
      <c r="J68" s="141" t="s">
        <v>20</v>
      </c>
      <c r="K68" s="127" t="s">
        <v>20</v>
      </c>
      <c r="L68" s="301"/>
      <c r="M68" s="301"/>
    </row>
    <row r="69" spans="1:13" ht="32.25" customHeight="1">
      <c r="A69" s="301"/>
      <c r="B69" s="301"/>
      <c r="C69" s="301"/>
      <c r="D69" s="108">
        <v>2019</v>
      </c>
      <c r="E69" s="140">
        <v>45</v>
      </c>
      <c r="F69" s="140" t="s">
        <v>20</v>
      </c>
      <c r="G69" s="140">
        <v>45</v>
      </c>
      <c r="H69" s="140" t="s">
        <v>20</v>
      </c>
      <c r="I69" s="140">
        <v>45</v>
      </c>
      <c r="J69" s="149" t="s">
        <v>20</v>
      </c>
      <c r="K69" s="127" t="s">
        <v>20</v>
      </c>
      <c r="L69" s="309" t="s">
        <v>55</v>
      </c>
      <c r="M69" s="301"/>
    </row>
    <row r="70" spans="1:13" ht="29.25" customHeight="1">
      <c r="A70" s="301"/>
      <c r="B70" s="301"/>
      <c r="C70" s="301"/>
      <c r="D70" s="108">
        <v>2020</v>
      </c>
      <c r="E70" s="140" t="s">
        <v>20</v>
      </c>
      <c r="F70" s="140" t="s">
        <v>20</v>
      </c>
      <c r="G70" s="140" t="s">
        <v>20</v>
      </c>
      <c r="H70" s="140" t="s">
        <v>20</v>
      </c>
      <c r="I70" s="140" t="s">
        <v>20</v>
      </c>
      <c r="J70" s="149" t="s">
        <v>20</v>
      </c>
      <c r="K70" s="127" t="s">
        <v>20</v>
      </c>
      <c r="L70" s="309"/>
      <c r="M70" s="309"/>
    </row>
    <row r="71" spans="1:13" ht="37.5" customHeight="1">
      <c r="A71" s="301"/>
      <c r="B71" s="301"/>
      <c r="C71" s="301"/>
      <c r="D71" s="311">
        <v>2021</v>
      </c>
      <c r="E71" s="140">
        <f>I71</f>
        <v>15</v>
      </c>
      <c r="F71" s="140" t="s">
        <v>20</v>
      </c>
      <c r="G71" s="140" t="s">
        <v>20</v>
      </c>
      <c r="H71" s="140" t="s">
        <v>20</v>
      </c>
      <c r="I71" s="140">
        <v>15</v>
      </c>
      <c r="J71" s="150">
        <v>0</v>
      </c>
      <c r="K71" s="127" t="s">
        <v>20</v>
      </c>
      <c r="L71" s="78" t="s">
        <v>128</v>
      </c>
      <c r="M71" s="301"/>
    </row>
    <row r="72" spans="1:13" ht="40.5" customHeight="1">
      <c r="A72" s="301"/>
      <c r="B72" s="301"/>
      <c r="C72" s="301"/>
      <c r="D72" s="311"/>
      <c r="E72" s="140">
        <f>I72</f>
        <v>15</v>
      </c>
      <c r="F72" s="140" t="s">
        <v>20</v>
      </c>
      <c r="G72" s="140" t="s">
        <v>20</v>
      </c>
      <c r="H72" s="140" t="s">
        <v>20</v>
      </c>
      <c r="I72" s="140">
        <v>15</v>
      </c>
      <c r="J72" s="150">
        <v>0</v>
      </c>
      <c r="K72" s="140" t="s">
        <v>20</v>
      </c>
      <c r="L72" s="78" t="s">
        <v>129</v>
      </c>
      <c r="M72" s="301"/>
    </row>
    <row r="73" spans="1:13" ht="22.5" customHeight="1">
      <c r="A73" s="301"/>
      <c r="B73" s="301"/>
      <c r="C73" s="301"/>
      <c r="D73" s="108">
        <v>2022</v>
      </c>
      <c r="E73" s="140">
        <v>25</v>
      </c>
      <c r="F73" s="140" t="s">
        <v>20</v>
      </c>
      <c r="G73" s="140">
        <v>25</v>
      </c>
      <c r="H73" s="140" t="s">
        <v>20</v>
      </c>
      <c r="I73" s="140">
        <v>25</v>
      </c>
      <c r="J73" s="141">
        <v>0</v>
      </c>
      <c r="K73" s="140" t="s">
        <v>20</v>
      </c>
      <c r="L73" s="310" t="s">
        <v>55</v>
      </c>
      <c r="M73" s="301"/>
    </row>
    <row r="74" spans="1:13" ht="22.5" customHeight="1">
      <c r="A74" s="301"/>
      <c r="B74" s="301"/>
      <c r="C74" s="301"/>
      <c r="D74" s="108">
        <v>2023</v>
      </c>
      <c r="E74" s="140">
        <v>0</v>
      </c>
      <c r="F74" s="140" t="s">
        <v>20</v>
      </c>
      <c r="G74" s="140">
        <v>0</v>
      </c>
      <c r="H74" s="140" t="s">
        <v>20</v>
      </c>
      <c r="I74" s="140">
        <v>0</v>
      </c>
      <c r="J74" s="140">
        <v>0</v>
      </c>
      <c r="K74" s="140" t="s">
        <v>20</v>
      </c>
      <c r="L74" s="310"/>
      <c r="M74" s="310"/>
    </row>
    <row r="75" spans="1:13" ht="22.5" customHeight="1">
      <c r="A75" s="301"/>
      <c r="B75" s="301"/>
      <c r="C75" s="301"/>
      <c r="D75" s="151">
        <v>2024</v>
      </c>
      <c r="E75" s="140">
        <v>0</v>
      </c>
      <c r="F75" s="140"/>
      <c r="G75" s="140">
        <v>0</v>
      </c>
      <c r="H75" s="140"/>
      <c r="I75" s="140">
        <v>0</v>
      </c>
      <c r="J75" s="140">
        <v>0</v>
      </c>
      <c r="K75" s="140"/>
      <c r="L75" s="310"/>
      <c r="M75" s="310"/>
    </row>
    <row r="76" spans="1:13" ht="22.5" customHeight="1">
      <c r="A76" s="301"/>
      <c r="B76" s="301"/>
      <c r="C76" s="301"/>
      <c r="D76" s="148">
        <v>2025</v>
      </c>
      <c r="E76" s="140">
        <v>0</v>
      </c>
      <c r="F76" s="140" t="s">
        <v>20</v>
      </c>
      <c r="G76" s="140">
        <v>0</v>
      </c>
      <c r="H76" s="140" t="s">
        <v>20</v>
      </c>
      <c r="I76" s="140">
        <v>0</v>
      </c>
      <c r="J76" s="140">
        <v>0</v>
      </c>
      <c r="K76" s="140" t="s">
        <v>20</v>
      </c>
      <c r="L76" s="310"/>
      <c r="M76" s="310"/>
    </row>
    <row r="77" spans="1:13" ht="22.5" customHeight="1">
      <c r="A77" s="301" t="s">
        <v>73</v>
      </c>
      <c r="B77" s="301" t="s">
        <v>130</v>
      </c>
      <c r="C77" s="301"/>
      <c r="D77" s="103">
        <v>2017</v>
      </c>
      <c r="E77" s="103" t="s">
        <v>20</v>
      </c>
      <c r="F77" s="103" t="s">
        <v>20</v>
      </c>
      <c r="G77" s="140" t="s">
        <v>20</v>
      </c>
      <c r="H77" s="140" t="s">
        <v>20</v>
      </c>
      <c r="I77" s="103" t="s">
        <v>20</v>
      </c>
      <c r="J77" s="121" t="s">
        <v>20</v>
      </c>
      <c r="K77" s="103" t="s">
        <v>20</v>
      </c>
      <c r="L77" s="301" t="s">
        <v>55</v>
      </c>
      <c r="M77" s="301" t="s">
        <v>131</v>
      </c>
    </row>
    <row r="78" spans="1:13" ht="23.25" customHeight="1">
      <c r="A78" s="301"/>
      <c r="B78" s="301"/>
      <c r="C78" s="301"/>
      <c r="D78" s="103">
        <v>2018</v>
      </c>
      <c r="E78" s="103" t="s">
        <v>20</v>
      </c>
      <c r="F78" s="103" t="s">
        <v>20</v>
      </c>
      <c r="G78" s="140" t="s">
        <v>20</v>
      </c>
      <c r="H78" s="140" t="s">
        <v>20</v>
      </c>
      <c r="I78" s="103" t="s">
        <v>20</v>
      </c>
      <c r="J78" s="121" t="s">
        <v>20</v>
      </c>
      <c r="K78" s="103" t="s">
        <v>20</v>
      </c>
      <c r="L78" s="301"/>
      <c r="M78" s="301"/>
    </row>
    <row r="79" spans="1:13" ht="23.25" customHeight="1">
      <c r="A79" s="301"/>
      <c r="B79" s="301"/>
      <c r="C79" s="301"/>
      <c r="D79" s="103">
        <v>2019</v>
      </c>
      <c r="E79" s="103" t="s">
        <v>20</v>
      </c>
      <c r="F79" s="103" t="s">
        <v>20</v>
      </c>
      <c r="G79" s="140" t="s">
        <v>20</v>
      </c>
      <c r="H79" s="140" t="s">
        <v>20</v>
      </c>
      <c r="I79" s="103" t="s">
        <v>20</v>
      </c>
      <c r="J79" s="121" t="s">
        <v>20</v>
      </c>
      <c r="K79" s="103" t="s">
        <v>20</v>
      </c>
      <c r="L79" s="301"/>
      <c r="M79" s="301"/>
    </row>
    <row r="80" spans="1:13" ht="21" customHeight="1">
      <c r="A80" s="301"/>
      <c r="B80" s="301"/>
      <c r="C80" s="301"/>
      <c r="D80" s="103">
        <v>2020</v>
      </c>
      <c r="E80" s="103" t="s">
        <v>20</v>
      </c>
      <c r="F80" s="103" t="s">
        <v>20</v>
      </c>
      <c r="G80" s="140" t="s">
        <v>20</v>
      </c>
      <c r="H80" s="140" t="s">
        <v>20</v>
      </c>
      <c r="I80" s="103" t="s">
        <v>20</v>
      </c>
      <c r="J80" s="121" t="s">
        <v>20</v>
      </c>
      <c r="K80" s="103" t="s">
        <v>20</v>
      </c>
      <c r="L80" s="301"/>
      <c r="M80" s="301"/>
    </row>
    <row r="81" spans="1:13" ht="21" customHeight="1">
      <c r="A81" s="301"/>
      <c r="B81" s="301"/>
      <c r="C81" s="301"/>
      <c r="D81" s="103">
        <v>2021</v>
      </c>
      <c r="E81" s="103" t="s">
        <v>20</v>
      </c>
      <c r="F81" s="103" t="s">
        <v>20</v>
      </c>
      <c r="G81" s="140" t="s">
        <v>20</v>
      </c>
      <c r="H81" s="140" t="s">
        <v>20</v>
      </c>
      <c r="I81" s="103" t="s">
        <v>20</v>
      </c>
      <c r="J81" s="121" t="s">
        <v>20</v>
      </c>
      <c r="K81" s="103" t="s">
        <v>20</v>
      </c>
      <c r="L81" s="301"/>
      <c r="M81" s="301"/>
    </row>
    <row r="82" spans="1:13" ht="21.75" customHeight="1">
      <c r="A82" s="301"/>
      <c r="B82" s="301"/>
      <c r="C82" s="301"/>
      <c r="D82" s="103">
        <v>2022</v>
      </c>
      <c r="E82" s="103" t="s">
        <v>20</v>
      </c>
      <c r="F82" s="103" t="s">
        <v>20</v>
      </c>
      <c r="G82" s="103" t="s">
        <v>20</v>
      </c>
      <c r="H82" s="103" t="s">
        <v>20</v>
      </c>
      <c r="I82" s="103" t="s">
        <v>20</v>
      </c>
      <c r="J82" s="121" t="s">
        <v>20</v>
      </c>
      <c r="K82" s="103" t="s">
        <v>20</v>
      </c>
      <c r="L82" s="301"/>
      <c r="M82" s="301"/>
    </row>
    <row r="83" spans="1:13" ht="21.75" customHeight="1">
      <c r="A83" s="301"/>
      <c r="B83" s="301"/>
      <c r="C83" s="301"/>
      <c r="D83" s="103">
        <v>2023</v>
      </c>
      <c r="E83" s="103" t="s">
        <v>20</v>
      </c>
      <c r="F83" s="103" t="s">
        <v>20</v>
      </c>
      <c r="G83" s="103" t="s">
        <v>20</v>
      </c>
      <c r="H83" s="103" t="s">
        <v>20</v>
      </c>
      <c r="I83" s="103" t="s">
        <v>20</v>
      </c>
      <c r="J83" s="121" t="s">
        <v>20</v>
      </c>
      <c r="K83" s="103" t="s">
        <v>20</v>
      </c>
      <c r="L83" s="301"/>
      <c r="M83" s="301"/>
    </row>
    <row r="84" spans="1:13" ht="21.75" customHeight="1">
      <c r="A84" s="301"/>
      <c r="B84" s="301"/>
      <c r="C84" s="301"/>
      <c r="D84" s="147">
        <v>2024</v>
      </c>
      <c r="E84" s="103"/>
      <c r="F84" s="103"/>
      <c r="G84" s="103"/>
      <c r="H84" s="103"/>
      <c r="I84" s="103"/>
      <c r="J84" s="121"/>
      <c r="K84" s="103"/>
      <c r="L84" s="301"/>
      <c r="M84" s="301"/>
    </row>
    <row r="85" spans="1:13" ht="21.75" customHeight="1">
      <c r="A85" s="301"/>
      <c r="B85" s="301"/>
      <c r="C85" s="301"/>
      <c r="D85" s="148">
        <v>2025</v>
      </c>
      <c r="E85" s="103"/>
      <c r="F85" s="103"/>
      <c r="G85" s="103"/>
      <c r="H85" s="103"/>
      <c r="I85" s="103"/>
      <c r="J85" s="121"/>
      <c r="K85" s="103"/>
      <c r="L85" s="301"/>
      <c r="M85" s="301"/>
    </row>
    <row r="86" spans="1:13" ht="19.5" customHeight="1">
      <c r="A86" s="301" t="s">
        <v>76</v>
      </c>
      <c r="B86" s="301" t="s">
        <v>132</v>
      </c>
      <c r="C86" s="301"/>
      <c r="D86" s="103">
        <v>2017</v>
      </c>
      <c r="E86" s="103" t="s">
        <v>20</v>
      </c>
      <c r="F86" s="103" t="s">
        <v>20</v>
      </c>
      <c r="G86" s="140" t="s">
        <v>20</v>
      </c>
      <c r="H86" s="140" t="s">
        <v>20</v>
      </c>
      <c r="I86" s="103" t="s">
        <v>20</v>
      </c>
      <c r="J86" s="121" t="s">
        <v>20</v>
      </c>
      <c r="K86" s="103" t="s">
        <v>20</v>
      </c>
      <c r="L86" s="301" t="s">
        <v>55</v>
      </c>
      <c r="M86" s="301" t="s">
        <v>133</v>
      </c>
    </row>
    <row r="87" spans="1:13" ht="24" customHeight="1">
      <c r="A87" s="301"/>
      <c r="B87" s="301"/>
      <c r="C87" s="301"/>
      <c r="D87" s="103">
        <v>2018</v>
      </c>
      <c r="E87" s="103" t="s">
        <v>20</v>
      </c>
      <c r="F87" s="103" t="s">
        <v>20</v>
      </c>
      <c r="G87" s="140" t="s">
        <v>20</v>
      </c>
      <c r="H87" s="140" t="s">
        <v>20</v>
      </c>
      <c r="I87" s="103" t="s">
        <v>20</v>
      </c>
      <c r="J87" s="121" t="s">
        <v>20</v>
      </c>
      <c r="K87" s="103" t="s">
        <v>20</v>
      </c>
      <c r="L87" s="301"/>
      <c r="M87" s="301"/>
    </row>
    <row r="88" spans="1:13" ht="18.75" customHeight="1">
      <c r="A88" s="301"/>
      <c r="B88" s="301"/>
      <c r="C88" s="301"/>
      <c r="D88" s="103">
        <v>2019</v>
      </c>
      <c r="E88" s="103" t="s">
        <v>20</v>
      </c>
      <c r="F88" s="103" t="s">
        <v>20</v>
      </c>
      <c r="G88" s="140" t="s">
        <v>20</v>
      </c>
      <c r="H88" s="140" t="s">
        <v>20</v>
      </c>
      <c r="I88" s="103" t="s">
        <v>20</v>
      </c>
      <c r="J88" s="121" t="s">
        <v>20</v>
      </c>
      <c r="K88" s="103" t="s">
        <v>20</v>
      </c>
      <c r="L88" s="301"/>
      <c r="M88" s="301"/>
    </row>
    <row r="89" spans="1:13" ht="18.75" customHeight="1">
      <c r="A89" s="301"/>
      <c r="B89" s="301"/>
      <c r="C89" s="301"/>
      <c r="D89" s="103">
        <v>2020</v>
      </c>
      <c r="E89" s="103" t="s">
        <v>20</v>
      </c>
      <c r="F89" s="103" t="s">
        <v>20</v>
      </c>
      <c r="G89" s="140" t="s">
        <v>20</v>
      </c>
      <c r="H89" s="140" t="s">
        <v>20</v>
      </c>
      <c r="I89" s="103" t="s">
        <v>20</v>
      </c>
      <c r="J89" s="121" t="s">
        <v>20</v>
      </c>
      <c r="K89" s="103" t="s">
        <v>20</v>
      </c>
      <c r="L89" s="301"/>
      <c r="M89" s="301"/>
    </row>
    <row r="90" spans="1:13" ht="21.75" customHeight="1">
      <c r="A90" s="301"/>
      <c r="B90" s="301"/>
      <c r="C90" s="301"/>
      <c r="D90" s="103">
        <v>2021</v>
      </c>
      <c r="E90" s="103" t="s">
        <v>20</v>
      </c>
      <c r="F90" s="103" t="s">
        <v>20</v>
      </c>
      <c r="G90" s="140" t="s">
        <v>20</v>
      </c>
      <c r="H90" s="140" t="s">
        <v>20</v>
      </c>
      <c r="I90" s="103" t="s">
        <v>20</v>
      </c>
      <c r="J90" s="121" t="s">
        <v>20</v>
      </c>
      <c r="K90" s="103" t="s">
        <v>20</v>
      </c>
      <c r="L90" s="301"/>
      <c r="M90" s="301"/>
    </row>
    <row r="91" spans="1:13" ht="20.25" customHeight="1">
      <c r="A91" s="301"/>
      <c r="B91" s="301"/>
      <c r="C91" s="301"/>
      <c r="D91" s="103">
        <v>2022</v>
      </c>
      <c r="E91" s="103" t="s">
        <v>20</v>
      </c>
      <c r="F91" s="103" t="s">
        <v>20</v>
      </c>
      <c r="G91" s="103" t="s">
        <v>20</v>
      </c>
      <c r="H91" s="103" t="s">
        <v>20</v>
      </c>
      <c r="I91" s="103" t="s">
        <v>20</v>
      </c>
      <c r="J91" s="121" t="s">
        <v>20</v>
      </c>
      <c r="K91" s="103" t="s">
        <v>20</v>
      </c>
      <c r="L91" s="301"/>
      <c r="M91" s="301"/>
    </row>
    <row r="92" spans="1:13" ht="20.25" customHeight="1">
      <c r="A92" s="301"/>
      <c r="B92" s="301"/>
      <c r="C92" s="301"/>
      <c r="D92" s="103">
        <v>2023</v>
      </c>
      <c r="E92" s="103" t="s">
        <v>20</v>
      </c>
      <c r="F92" s="103" t="s">
        <v>20</v>
      </c>
      <c r="G92" s="103" t="s">
        <v>20</v>
      </c>
      <c r="H92" s="103" t="s">
        <v>20</v>
      </c>
      <c r="I92" s="103" t="s">
        <v>20</v>
      </c>
      <c r="J92" s="103" t="s">
        <v>20</v>
      </c>
      <c r="K92" s="103" t="s">
        <v>20</v>
      </c>
      <c r="L92" s="301"/>
      <c r="M92" s="301"/>
    </row>
    <row r="93" spans="1:13" ht="20.25" customHeight="1">
      <c r="A93" s="301"/>
      <c r="B93" s="301"/>
      <c r="C93" s="301"/>
      <c r="D93" s="147">
        <v>2024</v>
      </c>
      <c r="E93" s="103"/>
      <c r="F93" s="103"/>
      <c r="G93" s="103"/>
      <c r="H93" s="103"/>
      <c r="I93" s="103"/>
      <c r="J93" s="103"/>
      <c r="K93" s="103"/>
      <c r="L93" s="301"/>
      <c r="M93" s="301"/>
    </row>
    <row r="94" spans="1:13" ht="20.25" customHeight="1">
      <c r="A94" s="301"/>
      <c r="B94" s="301"/>
      <c r="C94" s="301"/>
      <c r="D94" s="148">
        <v>2025</v>
      </c>
      <c r="E94" s="103" t="s">
        <v>20</v>
      </c>
      <c r="F94" s="103" t="s">
        <v>20</v>
      </c>
      <c r="G94" s="103" t="s">
        <v>20</v>
      </c>
      <c r="H94" s="103" t="s">
        <v>20</v>
      </c>
      <c r="I94" s="103" t="s">
        <v>20</v>
      </c>
      <c r="J94" s="103" t="s">
        <v>20</v>
      </c>
      <c r="K94" s="103" t="s">
        <v>20</v>
      </c>
      <c r="L94" s="301"/>
      <c r="M94" s="301"/>
    </row>
    <row r="95" spans="1:13" ht="19.5" customHeight="1">
      <c r="A95" s="301" t="s">
        <v>80</v>
      </c>
      <c r="B95" s="301" t="s">
        <v>134</v>
      </c>
      <c r="C95" s="301"/>
      <c r="D95" s="304">
        <v>2017</v>
      </c>
      <c r="E95" s="304" t="s">
        <v>20</v>
      </c>
      <c r="F95" s="304" t="s">
        <v>20</v>
      </c>
      <c r="G95" s="305" t="s">
        <v>20</v>
      </c>
      <c r="H95" s="305" t="s">
        <v>20</v>
      </c>
      <c r="I95" s="304" t="s">
        <v>20</v>
      </c>
      <c r="J95" s="302" t="s">
        <v>20</v>
      </c>
      <c r="K95" s="304" t="s">
        <v>20</v>
      </c>
      <c r="L95" s="301" t="s">
        <v>55</v>
      </c>
      <c r="M95" s="301" t="s">
        <v>135</v>
      </c>
    </row>
    <row r="96" spans="1:13" ht="7.5" customHeight="1">
      <c r="A96" s="301"/>
      <c r="B96" s="301"/>
      <c r="C96" s="301"/>
      <c r="D96" s="304"/>
      <c r="E96" s="304"/>
      <c r="F96" s="304"/>
      <c r="G96" s="305"/>
      <c r="H96" s="305"/>
      <c r="I96" s="304"/>
      <c r="J96" s="302"/>
      <c r="K96" s="304"/>
      <c r="L96" s="301"/>
      <c r="M96" s="301"/>
    </row>
    <row r="97" spans="1:13" ht="30" customHeight="1">
      <c r="A97" s="301"/>
      <c r="B97" s="301"/>
      <c r="C97" s="301"/>
      <c r="D97" s="103">
        <v>2018</v>
      </c>
      <c r="E97" s="103" t="s">
        <v>20</v>
      </c>
      <c r="F97" s="103" t="s">
        <v>20</v>
      </c>
      <c r="G97" s="140" t="s">
        <v>20</v>
      </c>
      <c r="H97" s="140" t="s">
        <v>20</v>
      </c>
      <c r="I97" s="103" t="s">
        <v>20</v>
      </c>
      <c r="J97" s="121" t="s">
        <v>20</v>
      </c>
      <c r="K97" s="103" t="s">
        <v>20</v>
      </c>
      <c r="L97" s="301"/>
      <c r="M97" s="301"/>
    </row>
    <row r="98" spans="1:13" ht="25.5" customHeight="1">
      <c r="A98" s="301"/>
      <c r="B98" s="301"/>
      <c r="C98" s="301"/>
      <c r="D98" s="103">
        <v>2019</v>
      </c>
      <c r="E98" s="103" t="s">
        <v>20</v>
      </c>
      <c r="F98" s="103" t="s">
        <v>20</v>
      </c>
      <c r="G98" s="140" t="s">
        <v>20</v>
      </c>
      <c r="H98" s="140" t="s">
        <v>20</v>
      </c>
      <c r="I98" s="103" t="s">
        <v>20</v>
      </c>
      <c r="J98" s="121" t="s">
        <v>20</v>
      </c>
      <c r="K98" s="103" t="s">
        <v>20</v>
      </c>
      <c r="L98" s="301"/>
      <c r="M98" s="301"/>
    </row>
    <row r="99" spans="1:13" ht="25.5" customHeight="1">
      <c r="A99" s="301"/>
      <c r="B99" s="301"/>
      <c r="C99" s="301"/>
      <c r="D99" s="103">
        <v>2020</v>
      </c>
      <c r="E99" s="103" t="s">
        <v>20</v>
      </c>
      <c r="F99" s="103" t="s">
        <v>20</v>
      </c>
      <c r="G99" s="140" t="s">
        <v>20</v>
      </c>
      <c r="H99" s="140" t="s">
        <v>20</v>
      </c>
      <c r="I99" s="103" t="s">
        <v>20</v>
      </c>
      <c r="J99" s="121" t="s">
        <v>20</v>
      </c>
      <c r="K99" s="103" t="s">
        <v>20</v>
      </c>
      <c r="L99" s="301"/>
      <c r="M99" s="301"/>
    </row>
    <row r="100" spans="1:13" ht="25.5" customHeight="1">
      <c r="A100" s="301"/>
      <c r="B100" s="301"/>
      <c r="C100" s="301"/>
      <c r="D100" s="117">
        <v>2021</v>
      </c>
      <c r="E100" s="117" t="s">
        <v>20</v>
      </c>
      <c r="F100" s="117" t="s">
        <v>20</v>
      </c>
      <c r="G100" s="117" t="s">
        <v>20</v>
      </c>
      <c r="H100" s="117" t="s">
        <v>20</v>
      </c>
      <c r="I100" s="117" t="s">
        <v>20</v>
      </c>
      <c r="J100" s="146" t="s">
        <v>20</v>
      </c>
      <c r="K100" s="117" t="s">
        <v>20</v>
      </c>
      <c r="L100" s="301"/>
      <c r="M100" s="301"/>
    </row>
    <row r="101" spans="1:13" ht="25.5" customHeight="1">
      <c r="A101" s="301"/>
      <c r="B101" s="301"/>
      <c r="C101" s="301"/>
      <c r="D101" s="117">
        <v>2022</v>
      </c>
      <c r="E101" s="117" t="s">
        <v>20</v>
      </c>
      <c r="F101" s="117" t="s">
        <v>20</v>
      </c>
      <c r="G101" s="117" t="s">
        <v>20</v>
      </c>
      <c r="H101" s="117" t="s">
        <v>20</v>
      </c>
      <c r="I101" s="117" t="s">
        <v>20</v>
      </c>
      <c r="J101" s="146" t="s">
        <v>20</v>
      </c>
      <c r="K101" s="117" t="s">
        <v>20</v>
      </c>
      <c r="L101" s="301"/>
      <c r="M101" s="301"/>
    </row>
    <row r="102" spans="1:13" ht="25.5" customHeight="1">
      <c r="A102" s="301"/>
      <c r="B102" s="301"/>
      <c r="C102" s="301"/>
      <c r="D102" s="117">
        <v>2023</v>
      </c>
      <c r="E102" s="117" t="s">
        <v>20</v>
      </c>
      <c r="F102" s="117" t="s">
        <v>20</v>
      </c>
      <c r="G102" s="117" t="s">
        <v>20</v>
      </c>
      <c r="H102" s="117" t="s">
        <v>20</v>
      </c>
      <c r="I102" s="117" t="s">
        <v>20</v>
      </c>
      <c r="J102" s="117" t="s">
        <v>20</v>
      </c>
      <c r="K102" s="117" t="s">
        <v>20</v>
      </c>
      <c r="L102" s="301"/>
      <c r="M102" s="301"/>
    </row>
    <row r="103" spans="1:13" ht="25.5" customHeight="1">
      <c r="A103" s="301"/>
      <c r="B103" s="301"/>
      <c r="C103" s="301"/>
      <c r="D103" s="152">
        <v>2024</v>
      </c>
      <c r="E103" s="117"/>
      <c r="F103" s="117"/>
      <c r="G103" s="117"/>
      <c r="H103" s="117"/>
      <c r="I103" s="117"/>
      <c r="J103" s="117"/>
      <c r="K103" s="117"/>
      <c r="L103" s="301"/>
      <c r="M103" s="301"/>
    </row>
    <row r="104" spans="1:13" ht="25.5" customHeight="1">
      <c r="A104" s="301"/>
      <c r="B104" s="301"/>
      <c r="C104" s="301"/>
      <c r="D104" s="148">
        <v>2025</v>
      </c>
      <c r="E104" s="117" t="s">
        <v>20</v>
      </c>
      <c r="F104" s="117" t="s">
        <v>20</v>
      </c>
      <c r="G104" s="117" t="s">
        <v>20</v>
      </c>
      <c r="H104" s="117" t="s">
        <v>20</v>
      </c>
      <c r="I104" s="117" t="s">
        <v>20</v>
      </c>
      <c r="J104" s="117" t="s">
        <v>20</v>
      </c>
      <c r="K104" s="117" t="s">
        <v>20</v>
      </c>
      <c r="L104" s="301"/>
      <c r="M104" s="301"/>
    </row>
    <row r="105" spans="1:13" ht="26.25" customHeight="1">
      <c r="A105" s="301" t="s">
        <v>136</v>
      </c>
      <c r="B105" s="78"/>
      <c r="C105" s="308" t="s">
        <v>137</v>
      </c>
      <c r="D105" s="103">
        <v>2017</v>
      </c>
      <c r="E105" s="103" t="s">
        <v>20</v>
      </c>
      <c r="F105" s="103" t="s">
        <v>20</v>
      </c>
      <c r="G105" s="140" t="s">
        <v>20</v>
      </c>
      <c r="H105" s="140" t="s">
        <v>20</v>
      </c>
      <c r="I105" s="103" t="s">
        <v>20</v>
      </c>
      <c r="J105" s="121" t="s">
        <v>20</v>
      </c>
      <c r="K105" s="103" t="s">
        <v>20</v>
      </c>
      <c r="L105" s="301" t="s">
        <v>55</v>
      </c>
      <c r="M105" s="301" t="s">
        <v>138</v>
      </c>
    </row>
    <row r="106" spans="1:13" ht="24.75" customHeight="1">
      <c r="A106" s="301"/>
      <c r="B106" s="78"/>
      <c r="C106" s="308"/>
      <c r="D106" s="103">
        <v>2018</v>
      </c>
      <c r="E106" s="103" t="s">
        <v>20</v>
      </c>
      <c r="F106" s="103" t="s">
        <v>20</v>
      </c>
      <c r="G106" s="140" t="s">
        <v>20</v>
      </c>
      <c r="H106" s="140" t="s">
        <v>20</v>
      </c>
      <c r="I106" s="103" t="s">
        <v>20</v>
      </c>
      <c r="J106" s="121" t="s">
        <v>20</v>
      </c>
      <c r="K106" s="103" t="s">
        <v>20</v>
      </c>
      <c r="L106" s="301"/>
      <c r="M106" s="301"/>
    </row>
    <row r="107" spans="1:13" ht="27" customHeight="1">
      <c r="A107" s="301"/>
      <c r="B107" s="78"/>
      <c r="C107" s="308"/>
      <c r="D107" s="103">
        <v>2019</v>
      </c>
      <c r="E107" s="103" t="s">
        <v>20</v>
      </c>
      <c r="F107" s="103" t="s">
        <v>20</v>
      </c>
      <c r="G107" s="140" t="s">
        <v>20</v>
      </c>
      <c r="H107" s="140" t="s">
        <v>20</v>
      </c>
      <c r="I107" s="103" t="s">
        <v>20</v>
      </c>
      <c r="J107" s="121" t="s">
        <v>20</v>
      </c>
      <c r="K107" s="103" t="s">
        <v>20</v>
      </c>
      <c r="L107" s="301"/>
      <c r="M107" s="301"/>
    </row>
    <row r="108" spans="1:13" ht="27" customHeight="1">
      <c r="A108" s="301"/>
      <c r="B108" s="80"/>
      <c r="C108" s="308"/>
      <c r="D108" s="142">
        <v>2020</v>
      </c>
      <c r="E108" s="153">
        <f>J108</f>
        <v>5</v>
      </c>
      <c r="F108" s="143" t="s">
        <v>20</v>
      </c>
      <c r="G108" s="143" t="s">
        <v>20</v>
      </c>
      <c r="H108" s="143" t="s">
        <v>20</v>
      </c>
      <c r="I108" s="143" t="s">
        <v>20</v>
      </c>
      <c r="J108" s="144">
        <v>5</v>
      </c>
      <c r="K108" s="142" t="s">
        <v>20</v>
      </c>
      <c r="L108" s="301"/>
      <c r="M108" s="301"/>
    </row>
    <row r="109" spans="1:13" ht="27" customHeight="1">
      <c r="A109" s="301"/>
      <c r="B109" s="80"/>
      <c r="C109" s="308"/>
      <c r="D109" s="311">
        <v>2021</v>
      </c>
      <c r="E109" s="153">
        <v>1.2</v>
      </c>
      <c r="F109" s="143"/>
      <c r="G109" s="143"/>
      <c r="H109" s="143"/>
      <c r="I109" s="143"/>
      <c r="J109" s="144">
        <v>1.2</v>
      </c>
      <c r="K109" s="142"/>
      <c r="L109" s="301"/>
      <c r="M109" s="301"/>
    </row>
    <row r="110" spans="1:13" ht="27" customHeight="1">
      <c r="A110" s="301"/>
      <c r="B110" s="80"/>
      <c r="C110" s="308"/>
      <c r="D110" s="311"/>
      <c r="E110" s="154">
        <v>3.8</v>
      </c>
      <c r="F110" s="154" t="s">
        <v>20</v>
      </c>
      <c r="G110" s="154" t="s">
        <v>20</v>
      </c>
      <c r="H110" s="154" t="s">
        <v>20</v>
      </c>
      <c r="I110" s="154" t="s">
        <v>20</v>
      </c>
      <c r="J110" s="155">
        <v>3.8</v>
      </c>
      <c r="K110" s="117" t="s">
        <v>20</v>
      </c>
      <c r="L110" s="301"/>
      <c r="M110" s="301"/>
    </row>
    <row r="111" spans="1:13" ht="27" customHeight="1">
      <c r="A111" s="301"/>
      <c r="B111" s="81"/>
      <c r="C111" s="308"/>
      <c r="D111" s="117">
        <v>2022</v>
      </c>
      <c r="E111" s="156">
        <f>J111</f>
        <v>5</v>
      </c>
      <c r="F111" s="156" t="s">
        <v>20</v>
      </c>
      <c r="G111" s="156" t="s">
        <v>20</v>
      </c>
      <c r="H111" s="156" t="s">
        <v>20</v>
      </c>
      <c r="I111" s="156" t="s">
        <v>20</v>
      </c>
      <c r="J111" s="157">
        <v>5</v>
      </c>
      <c r="K111" s="117" t="s">
        <v>20</v>
      </c>
      <c r="L111" s="301"/>
      <c r="M111" s="301"/>
    </row>
    <row r="112" spans="1:13" ht="27" customHeight="1">
      <c r="A112" s="301"/>
      <c r="B112" s="81"/>
      <c r="C112" s="308"/>
      <c r="D112" s="117">
        <v>2023</v>
      </c>
      <c r="E112" s="156">
        <v>5</v>
      </c>
      <c r="F112" s="156" t="s">
        <v>20</v>
      </c>
      <c r="G112" s="156" t="s">
        <v>20</v>
      </c>
      <c r="H112" s="156" t="s">
        <v>20</v>
      </c>
      <c r="I112" s="156" t="s">
        <v>20</v>
      </c>
      <c r="J112" s="157">
        <v>5</v>
      </c>
      <c r="K112" s="117" t="s">
        <v>20</v>
      </c>
      <c r="L112" s="301"/>
      <c r="M112" s="301"/>
    </row>
    <row r="113" spans="1:13" ht="27" customHeight="1">
      <c r="A113" s="301"/>
      <c r="B113" s="81"/>
      <c r="C113" s="308"/>
      <c r="D113" s="152">
        <v>2024</v>
      </c>
      <c r="E113" s="156">
        <v>5</v>
      </c>
      <c r="F113" s="156"/>
      <c r="G113" s="156"/>
      <c r="H113" s="156"/>
      <c r="I113" s="156"/>
      <c r="J113" s="157">
        <v>5</v>
      </c>
      <c r="K113" s="117"/>
      <c r="L113" s="301"/>
      <c r="M113" s="301"/>
    </row>
    <row r="114" spans="1:13" ht="27" customHeight="1">
      <c r="A114" s="301"/>
      <c r="B114" s="81"/>
      <c r="C114" s="308"/>
      <c r="D114" s="148">
        <v>2025</v>
      </c>
      <c r="E114" s="156">
        <v>5</v>
      </c>
      <c r="F114" s="156" t="s">
        <v>20</v>
      </c>
      <c r="G114" s="156" t="s">
        <v>20</v>
      </c>
      <c r="H114" s="156" t="s">
        <v>20</v>
      </c>
      <c r="I114" s="156" t="s">
        <v>20</v>
      </c>
      <c r="J114" s="157">
        <v>5</v>
      </c>
      <c r="K114" s="117"/>
      <c r="L114" s="301"/>
      <c r="M114" s="301"/>
    </row>
    <row r="115" spans="1:13" ht="22.5" customHeight="1">
      <c r="A115" s="301" t="s">
        <v>139</v>
      </c>
      <c r="B115" s="301" t="s">
        <v>140</v>
      </c>
      <c r="C115" s="301"/>
      <c r="D115" s="103">
        <v>2017</v>
      </c>
      <c r="E115" s="103" t="s">
        <v>20</v>
      </c>
      <c r="F115" s="103" t="s">
        <v>20</v>
      </c>
      <c r="G115" s="140" t="s">
        <v>20</v>
      </c>
      <c r="H115" s="140" t="s">
        <v>20</v>
      </c>
      <c r="I115" s="103" t="s">
        <v>20</v>
      </c>
      <c r="J115" s="121" t="s">
        <v>20</v>
      </c>
      <c r="K115" s="103" t="s">
        <v>20</v>
      </c>
      <c r="L115" s="301" t="s">
        <v>141</v>
      </c>
      <c r="M115" s="301" t="s">
        <v>142</v>
      </c>
    </row>
    <row r="116" spans="1:13" ht="24" customHeight="1">
      <c r="A116" s="301"/>
      <c r="B116" s="301"/>
      <c r="C116" s="301"/>
      <c r="D116" s="103">
        <v>2018</v>
      </c>
      <c r="E116" s="103" t="s">
        <v>20</v>
      </c>
      <c r="F116" s="103" t="s">
        <v>20</v>
      </c>
      <c r="G116" s="140" t="s">
        <v>20</v>
      </c>
      <c r="H116" s="140" t="s">
        <v>20</v>
      </c>
      <c r="I116" s="103" t="s">
        <v>20</v>
      </c>
      <c r="J116" s="121" t="s">
        <v>20</v>
      </c>
      <c r="K116" s="103" t="s">
        <v>20</v>
      </c>
      <c r="L116" s="301"/>
      <c r="M116" s="301"/>
    </row>
    <row r="117" spans="1:13" ht="24.75" customHeight="1">
      <c r="A117" s="301"/>
      <c r="B117" s="301"/>
      <c r="C117" s="301"/>
      <c r="D117" s="103">
        <v>2019</v>
      </c>
      <c r="E117" s="103" t="s">
        <v>20</v>
      </c>
      <c r="F117" s="103" t="s">
        <v>20</v>
      </c>
      <c r="G117" s="140" t="s">
        <v>20</v>
      </c>
      <c r="H117" s="140" t="s">
        <v>20</v>
      </c>
      <c r="I117" s="103" t="s">
        <v>20</v>
      </c>
      <c r="J117" s="121" t="s">
        <v>20</v>
      </c>
      <c r="K117" s="103" t="s">
        <v>20</v>
      </c>
      <c r="L117" s="301"/>
      <c r="M117" s="301"/>
    </row>
    <row r="118" spans="1:13" ht="23.25" customHeight="1">
      <c r="A118" s="301"/>
      <c r="B118" s="301"/>
      <c r="C118" s="301"/>
      <c r="D118" s="103">
        <v>2020</v>
      </c>
      <c r="E118" s="103" t="s">
        <v>20</v>
      </c>
      <c r="F118" s="103" t="s">
        <v>20</v>
      </c>
      <c r="G118" s="140" t="s">
        <v>20</v>
      </c>
      <c r="H118" s="140" t="s">
        <v>20</v>
      </c>
      <c r="I118" s="103" t="s">
        <v>20</v>
      </c>
      <c r="J118" s="121" t="s">
        <v>20</v>
      </c>
      <c r="K118" s="103" t="s">
        <v>20</v>
      </c>
      <c r="L118" s="301"/>
      <c r="M118" s="301"/>
    </row>
    <row r="119" spans="1:13" ht="25.5" customHeight="1">
      <c r="A119" s="301"/>
      <c r="B119" s="301"/>
      <c r="C119" s="301"/>
      <c r="D119" s="103">
        <v>2021</v>
      </c>
      <c r="E119" s="103" t="s">
        <v>20</v>
      </c>
      <c r="F119" s="103" t="s">
        <v>20</v>
      </c>
      <c r="G119" s="103" t="s">
        <v>20</v>
      </c>
      <c r="H119" s="103" t="s">
        <v>20</v>
      </c>
      <c r="I119" s="103" t="s">
        <v>20</v>
      </c>
      <c r="J119" s="121" t="s">
        <v>20</v>
      </c>
      <c r="K119" s="103" t="s">
        <v>20</v>
      </c>
      <c r="L119" s="301"/>
      <c r="M119" s="301"/>
    </row>
    <row r="120" spans="1:13" ht="23.25" customHeight="1">
      <c r="A120" s="301"/>
      <c r="B120" s="301"/>
      <c r="C120" s="301"/>
      <c r="D120" s="103">
        <v>2022</v>
      </c>
      <c r="E120" s="103" t="s">
        <v>20</v>
      </c>
      <c r="F120" s="103" t="s">
        <v>20</v>
      </c>
      <c r="G120" s="103" t="s">
        <v>20</v>
      </c>
      <c r="H120" s="103" t="s">
        <v>20</v>
      </c>
      <c r="I120" s="103" t="s">
        <v>20</v>
      </c>
      <c r="J120" s="121" t="s">
        <v>20</v>
      </c>
      <c r="K120" s="103" t="s">
        <v>20</v>
      </c>
      <c r="L120" s="301"/>
      <c r="M120" s="301"/>
    </row>
    <row r="121" spans="1:13" ht="23.25" customHeight="1">
      <c r="A121" s="301"/>
      <c r="B121" s="301"/>
      <c r="C121" s="301"/>
      <c r="D121" s="103">
        <v>2023</v>
      </c>
      <c r="E121" s="103" t="s">
        <v>20</v>
      </c>
      <c r="F121" s="103" t="s">
        <v>20</v>
      </c>
      <c r="G121" s="103" t="s">
        <v>20</v>
      </c>
      <c r="H121" s="103" t="s">
        <v>20</v>
      </c>
      <c r="I121" s="103" t="s">
        <v>20</v>
      </c>
      <c r="J121" s="103" t="s">
        <v>20</v>
      </c>
      <c r="K121" s="103" t="s">
        <v>20</v>
      </c>
      <c r="L121" s="301"/>
      <c r="M121" s="301"/>
    </row>
    <row r="122" spans="1:13" ht="23.25" customHeight="1">
      <c r="A122" s="301"/>
      <c r="B122" s="301"/>
      <c r="C122" s="301"/>
      <c r="D122" s="147">
        <v>2024</v>
      </c>
      <c r="E122" s="103"/>
      <c r="F122" s="103"/>
      <c r="G122" s="103"/>
      <c r="H122" s="103"/>
      <c r="I122" s="103"/>
      <c r="J122" s="103"/>
      <c r="K122" s="103"/>
      <c r="L122" s="301"/>
      <c r="M122" s="301"/>
    </row>
    <row r="123" spans="1:13" ht="23.25" customHeight="1">
      <c r="A123" s="301"/>
      <c r="B123" s="301"/>
      <c r="C123" s="301"/>
      <c r="D123" s="158">
        <v>2025</v>
      </c>
      <c r="E123" s="103" t="s">
        <v>20</v>
      </c>
      <c r="F123" s="103" t="s">
        <v>20</v>
      </c>
      <c r="G123" s="103" t="s">
        <v>20</v>
      </c>
      <c r="H123" s="103" t="s">
        <v>20</v>
      </c>
      <c r="I123" s="103" t="s">
        <v>20</v>
      </c>
      <c r="J123" s="103" t="s">
        <v>20</v>
      </c>
      <c r="K123" s="103" t="s">
        <v>20</v>
      </c>
      <c r="L123" s="301"/>
      <c r="M123" s="301"/>
    </row>
    <row r="124" spans="1:13" ht="27.75" customHeight="1">
      <c r="A124" s="301" t="s">
        <v>143</v>
      </c>
      <c r="B124" s="78"/>
      <c r="C124" s="308" t="s">
        <v>144</v>
      </c>
      <c r="D124" s="103">
        <v>2017</v>
      </c>
      <c r="E124" s="103" t="s">
        <v>20</v>
      </c>
      <c r="F124" s="103" t="s">
        <v>20</v>
      </c>
      <c r="G124" s="140" t="s">
        <v>20</v>
      </c>
      <c r="H124" s="140" t="s">
        <v>20</v>
      </c>
      <c r="I124" s="103" t="s">
        <v>20</v>
      </c>
      <c r="J124" s="121" t="s">
        <v>20</v>
      </c>
      <c r="K124" s="103" t="s">
        <v>20</v>
      </c>
      <c r="L124" s="301" t="s">
        <v>145</v>
      </c>
      <c r="M124" s="301" t="s">
        <v>146</v>
      </c>
    </row>
    <row r="125" spans="1:13" ht="30" customHeight="1">
      <c r="A125" s="301"/>
      <c r="B125" s="78"/>
      <c r="C125" s="308"/>
      <c r="D125" s="103">
        <v>2018</v>
      </c>
      <c r="E125" s="103" t="s">
        <v>20</v>
      </c>
      <c r="F125" s="103" t="s">
        <v>20</v>
      </c>
      <c r="G125" s="140" t="s">
        <v>20</v>
      </c>
      <c r="H125" s="140" t="s">
        <v>20</v>
      </c>
      <c r="I125" s="103" t="s">
        <v>20</v>
      </c>
      <c r="J125" s="121" t="s">
        <v>20</v>
      </c>
      <c r="K125" s="103" t="s">
        <v>20</v>
      </c>
      <c r="L125" s="301"/>
      <c r="M125" s="301"/>
    </row>
    <row r="126" spans="1:13" ht="29.25" customHeight="1">
      <c r="A126" s="301"/>
      <c r="B126" s="78"/>
      <c r="C126" s="308"/>
      <c r="D126" s="103">
        <v>2019</v>
      </c>
      <c r="E126" s="103" t="s">
        <v>20</v>
      </c>
      <c r="F126" s="103" t="s">
        <v>20</v>
      </c>
      <c r="G126" s="140" t="s">
        <v>20</v>
      </c>
      <c r="H126" s="140" t="s">
        <v>20</v>
      </c>
      <c r="I126" s="103" t="s">
        <v>20</v>
      </c>
      <c r="J126" s="121" t="s">
        <v>20</v>
      </c>
      <c r="K126" s="103" t="s">
        <v>20</v>
      </c>
      <c r="L126" s="301"/>
      <c r="M126" s="301"/>
    </row>
    <row r="127" spans="1:13" ht="30" customHeight="1">
      <c r="A127" s="301"/>
      <c r="B127" s="80"/>
      <c r="C127" s="308"/>
      <c r="D127" s="142">
        <v>2020</v>
      </c>
      <c r="E127" s="142" t="s">
        <v>20</v>
      </c>
      <c r="F127" s="142" t="s">
        <v>20</v>
      </c>
      <c r="G127" s="143" t="s">
        <v>20</v>
      </c>
      <c r="H127" s="143" t="s">
        <v>20</v>
      </c>
      <c r="I127" s="142" t="s">
        <v>20</v>
      </c>
      <c r="J127" s="159" t="s">
        <v>20</v>
      </c>
      <c r="K127" s="142" t="s">
        <v>20</v>
      </c>
      <c r="L127" s="301"/>
      <c r="M127" s="301"/>
    </row>
    <row r="128" spans="1:13" ht="27" customHeight="1">
      <c r="A128" s="301"/>
      <c r="B128" s="81"/>
      <c r="C128" s="308"/>
      <c r="D128" s="142">
        <v>2022</v>
      </c>
      <c r="E128" s="142" t="s">
        <v>20</v>
      </c>
      <c r="F128" s="142" t="s">
        <v>20</v>
      </c>
      <c r="G128" s="142" t="s">
        <v>20</v>
      </c>
      <c r="H128" s="142" t="s">
        <v>20</v>
      </c>
      <c r="I128" s="142" t="s">
        <v>20</v>
      </c>
      <c r="J128" s="159" t="s">
        <v>20</v>
      </c>
      <c r="K128" s="142" t="s">
        <v>20</v>
      </c>
      <c r="L128" s="301"/>
      <c r="M128" s="301"/>
    </row>
    <row r="129" spans="1:13" ht="27" customHeight="1">
      <c r="A129" s="301"/>
      <c r="B129" s="81"/>
      <c r="C129" s="308"/>
      <c r="D129" s="103">
        <v>2023</v>
      </c>
      <c r="E129" s="142" t="s">
        <v>20</v>
      </c>
      <c r="F129" s="142" t="s">
        <v>20</v>
      </c>
      <c r="G129" s="142" t="s">
        <v>20</v>
      </c>
      <c r="H129" s="142" t="s">
        <v>20</v>
      </c>
      <c r="I129" s="142" t="s">
        <v>20</v>
      </c>
      <c r="J129" s="142" t="s">
        <v>20</v>
      </c>
      <c r="K129" s="142" t="s">
        <v>20</v>
      </c>
      <c r="L129" s="301"/>
      <c r="M129" s="301"/>
    </row>
    <row r="130" spans="1:13" ht="27" customHeight="1">
      <c r="A130" s="301"/>
      <c r="B130" s="81"/>
      <c r="C130" s="308"/>
      <c r="D130" s="147">
        <v>2024</v>
      </c>
      <c r="E130" s="142"/>
      <c r="F130" s="142"/>
      <c r="G130" s="142"/>
      <c r="H130" s="142"/>
      <c r="I130" s="142"/>
      <c r="J130" s="142"/>
      <c r="K130" s="142"/>
      <c r="L130" s="301"/>
      <c r="M130" s="301"/>
    </row>
    <row r="131" spans="1:13" ht="27" customHeight="1">
      <c r="A131" s="301"/>
      <c r="B131" s="81"/>
      <c r="C131" s="308"/>
      <c r="D131" s="158">
        <v>2025</v>
      </c>
      <c r="E131" s="142" t="s">
        <v>20</v>
      </c>
      <c r="F131" s="142" t="s">
        <v>20</v>
      </c>
      <c r="G131" s="142" t="s">
        <v>20</v>
      </c>
      <c r="H131" s="142" t="s">
        <v>20</v>
      </c>
      <c r="I131" s="142" t="s">
        <v>20</v>
      </c>
      <c r="J131" s="142" t="s">
        <v>20</v>
      </c>
      <c r="K131" s="142" t="s">
        <v>20</v>
      </c>
      <c r="L131" s="301"/>
      <c r="M131" s="301"/>
    </row>
    <row r="132" spans="1:13" ht="21.75" customHeight="1">
      <c r="A132" s="301" t="s">
        <v>147</v>
      </c>
      <c r="B132" s="301" t="s">
        <v>148</v>
      </c>
      <c r="C132" s="301"/>
      <c r="D132" s="103">
        <v>2017</v>
      </c>
      <c r="E132" s="140">
        <f>J132</f>
        <v>3</v>
      </c>
      <c r="F132" s="140" t="s">
        <v>20</v>
      </c>
      <c r="G132" s="140" t="s">
        <v>20</v>
      </c>
      <c r="H132" s="140" t="s">
        <v>20</v>
      </c>
      <c r="I132" s="140" t="s">
        <v>20</v>
      </c>
      <c r="J132" s="141">
        <v>3</v>
      </c>
      <c r="K132" s="103" t="s">
        <v>20</v>
      </c>
      <c r="L132" s="301" t="s">
        <v>55</v>
      </c>
      <c r="M132" s="301" t="s">
        <v>149</v>
      </c>
    </row>
    <row r="133" spans="1:13" ht="21.75" customHeight="1">
      <c r="A133" s="301"/>
      <c r="B133" s="301"/>
      <c r="C133" s="301"/>
      <c r="D133" s="103">
        <v>2018</v>
      </c>
      <c r="E133" s="140">
        <v>8.6</v>
      </c>
      <c r="F133" s="140" t="s">
        <v>20</v>
      </c>
      <c r="G133" s="140" t="s">
        <v>20</v>
      </c>
      <c r="H133" s="140" t="s">
        <v>20</v>
      </c>
      <c r="I133" s="140" t="s">
        <v>20</v>
      </c>
      <c r="J133" s="141">
        <v>8.6</v>
      </c>
      <c r="K133" s="103" t="s">
        <v>20</v>
      </c>
      <c r="L133" s="301"/>
      <c r="M133" s="301"/>
    </row>
    <row r="134" spans="1:13" ht="23.25" customHeight="1">
      <c r="A134" s="301"/>
      <c r="B134" s="301"/>
      <c r="C134" s="301"/>
      <c r="D134" s="103">
        <v>2019</v>
      </c>
      <c r="E134" s="140">
        <v>10</v>
      </c>
      <c r="F134" s="140" t="s">
        <v>20</v>
      </c>
      <c r="G134" s="140" t="s">
        <v>20</v>
      </c>
      <c r="H134" s="140" t="s">
        <v>20</v>
      </c>
      <c r="I134" s="140" t="s">
        <v>20</v>
      </c>
      <c r="J134" s="141">
        <v>10</v>
      </c>
      <c r="K134" s="103" t="s">
        <v>20</v>
      </c>
      <c r="L134" s="301"/>
      <c r="M134" s="301"/>
    </row>
    <row r="135" spans="1:13" ht="21.75" customHeight="1">
      <c r="A135" s="301"/>
      <c r="B135" s="301"/>
      <c r="C135" s="301"/>
      <c r="D135" s="103">
        <v>2020</v>
      </c>
      <c r="E135" s="140">
        <f>J135</f>
        <v>0</v>
      </c>
      <c r="F135" s="140" t="s">
        <v>20</v>
      </c>
      <c r="G135" s="140" t="s">
        <v>20</v>
      </c>
      <c r="H135" s="140" t="s">
        <v>20</v>
      </c>
      <c r="I135" s="140" t="s">
        <v>20</v>
      </c>
      <c r="J135" s="141">
        <v>0</v>
      </c>
      <c r="K135" s="103" t="s">
        <v>20</v>
      </c>
      <c r="L135" s="301"/>
      <c r="M135" s="301"/>
    </row>
    <row r="136" spans="1:13" ht="21" customHeight="1">
      <c r="A136" s="301"/>
      <c r="B136" s="301"/>
      <c r="C136" s="301"/>
      <c r="D136" s="103">
        <v>2021</v>
      </c>
      <c r="E136" s="140">
        <f>J136</f>
        <v>10</v>
      </c>
      <c r="F136" s="140" t="s">
        <v>20</v>
      </c>
      <c r="G136" s="140" t="s">
        <v>20</v>
      </c>
      <c r="H136" s="140" t="s">
        <v>20</v>
      </c>
      <c r="I136" s="140" t="s">
        <v>20</v>
      </c>
      <c r="J136" s="141">
        <v>10</v>
      </c>
      <c r="K136" s="103" t="s">
        <v>20</v>
      </c>
      <c r="L136" s="301"/>
      <c r="M136" s="301"/>
    </row>
    <row r="137" spans="1:13" ht="23.25" customHeight="1">
      <c r="A137" s="301"/>
      <c r="B137" s="301"/>
      <c r="C137" s="301"/>
      <c r="D137" s="103">
        <v>2022</v>
      </c>
      <c r="E137" s="140">
        <f>J137</f>
        <v>10</v>
      </c>
      <c r="F137" s="140" t="s">
        <v>20</v>
      </c>
      <c r="G137" s="140" t="s">
        <v>20</v>
      </c>
      <c r="H137" s="140" t="s">
        <v>20</v>
      </c>
      <c r="I137" s="140" t="s">
        <v>20</v>
      </c>
      <c r="J137" s="141">
        <v>10</v>
      </c>
      <c r="K137" s="103" t="s">
        <v>20</v>
      </c>
      <c r="L137" s="301"/>
      <c r="M137" s="301"/>
    </row>
    <row r="138" spans="1:13" ht="23.25" customHeight="1">
      <c r="A138" s="301"/>
      <c r="B138" s="301"/>
      <c r="C138" s="301"/>
      <c r="D138" s="103">
        <v>2023</v>
      </c>
      <c r="E138" s="140">
        <v>10</v>
      </c>
      <c r="F138" s="140" t="s">
        <v>20</v>
      </c>
      <c r="G138" s="140" t="s">
        <v>20</v>
      </c>
      <c r="H138" s="140" t="s">
        <v>20</v>
      </c>
      <c r="I138" s="140" t="s">
        <v>20</v>
      </c>
      <c r="J138" s="141">
        <v>10</v>
      </c>
      <c r="K138" s="103" t="s">
        <v>20</v>
      </c>
      <c r="L138" s="301"/>
      <c r="M138" s="301"/>
    </row>
    <row r="139" spans="1:13" ht="23.25" customHeight="1">
      <c r="A139" s="301"/>
      <c r="B139" s="301"/>
      <c r="C139" s="301"/>
      <c r="D139" s="147">
        <v>2024</v>
      </c>
      <c r="E139" s="140">
        <v>10</v>
      </c>
      <c r="F139" s="140"/>
      <c r="G139" s="140"/>
      <c r="H139" s="140"/>
      <c r="I139" s="140"/>
      <c r="J139" s="141">
        <v>10</v>
      </c>
      <c r="K139" s="103"/>
      <c r="L139" s="301"/>
      <c r="M139" s="301"/>
    </row>
    <row r="140" spans="1:13" ht="23.25" customHeight="1">
      <c r="A140" s="301"/>
      <c r="B140" s="301"/>
      <c r="C140" s="301"/>
      <c r="D140" s="158">
        <v>2025</v>
      </c>
      <c r="E140" s="140">
        <v>10</v>
      </c>
      <c r="F140" s="140" t="s">
        <v>20</v>
      </c>
      <c r="G140" s="140" t="s">
        <v>20</v>
      </c>
      <c r="H140" s="140" t="s">
        <v>20</v>
      </c>
      <c r="I140" s="140" t="s">
        <v>20</v>
      </c>
      <c r="J140" s="141">
        <v>10</v>
      </c>
      <c r="K140" s="103" t="s">
        <v>20</v>
      </c>
      <c r="L140" s="301"/>
      <c r="M140" s="301"/>
    </row>
    <row r="141" spans="1:13" ht="20.25" customHeight="1">
      <c r="A141" s="301" t="s">
        <v>150</v>
      </c>
      <c r="B141" s="301" t="s">
        <v>151</v>
      </c>
      <c r="C141" s="301"/>
      <c r="D141" s="142">
        <v>2017</v>
      </c>
      <c r="E141" s="140" t="s">
        <v>20</v>
      </c>
      <c r="F141" s="140" t="s">
        <v>20</v>
      </c>
      <c r="G141" s="140" t="s">
        <v>20</v>
      </c>
      <c r="H141" s="140" t="s">
        <v>20</v>
      </c>
      <c r="I141" s="140" t="s">
        <v>20</v>
      </c>
      <c r="J141" s="141" t="s">
        <v>20</v>
      </c>
      <c r="K141" s="103" t="s">
        <v>20</v>
      </c>
      <c r="L141" s="301" t="s">
        <v>55</v>
      </c>
      <c r="M141" s="301" t="s">
        <v>152</v>
      </c>
    </row>
    <row r="142" spans="1:13" ht="21.75" customHeight="1">
      <c r="A142" s="301"/>
      <c r="B142" s="301"/>
      <c r="C142" s="301"/>
      <c r="D142" s="103">
        <v>2018</v>
      </c>
      <c r="E142" s="140" t="s">
        <v>20</v>
      </c>
      <c r="F142" s="140" t="s">
        <v>20</v>
      </c>
      <c r="G142" s="140" t="s">
        <v>20</v>
      </c>
      <c r="H142" s="140" t="s">
        <v>20</v>
      </c>
      <c r="I142" s="140" t="s">
        <v>20</v>
      </c>
      <c r="J142" s="141" t="s">
        <v>20</v>
      </c>
      <c r="K142" s="103" t="s">
        <v>20</v>
      </c>
      <c r="L142" s="301"/>
      <c r="M142" s="301"/>
    </row>
    <row r="143" spans="1:13" ht="21" customHeight="1">
      <c r="A143" s="301"/>
      <c r="B143" s="301"/>
      <c r="C143" s="301"/>
      <c r="D143" s="103">
        <v>2019</v>
      </c>
      <c r="E143" s="140" t="s">
        <v>20</v>
      </c>
      <c r="F143" s="140" t="s">
        <v>20</v>
      </c>
      <c r="G143" s="140" t="s">
        <v>20</v>
      </c>
      <c r="H143" s="140" t="s">
        <v>20</v>
      </c>
      <c r="I143" s="140" t="s">
        <v>20</v>
      </c>
      <c r="J143" s="141" t="s">
        <v>20</v>
      </c>
      <c r="K143" s="103" t="s">
        <v>20</v>
      </c>
      <c r="L143" s="301"/>
      <c r="M143" s="301"/>
    </row>
    <row r="144" spans="1:13" ht="21" customHeight="1">
      <c r="A144" s="301"/>
      <c r="B144" s="301"/>
      <c r="C144" s="301"/>
      <c r="D144" s="103">
        <v>2020</v>
      </c>
      <c r="E144" s="140" t="s">
        <v>20</v>
      </c>
      <c r="F144" s="140" t="s">
        <v>20</v>
      </c>
      <c r="G144" s="140" t="s">
        <v>20</v>
      </c>
      <c r="H144" s="140" t="s">
        <v>20</v>
      </c>
      <c r="I144" s="140" t="s">
        <v>20</v>
      </c>
      <c r="J144" s="141" t="s">
        <v>20</v>
      </c>
      <c r="K144" s="103" t="s">
        <v>20</v>
      </c>
      <c r="L144" s="301"/>
      <c r="M144" s="301"/>
    </row>
    <row r="145" spans="1:13" ht="21" customHeight="1">
      <c r="A145" s="301"/>
      <c r="B145" s="301"/>
      <c r="C145" s="301"/>
      <c r="D145" s="108">
        <v>2021</v>
      </c>
      <c r="E145" s="117" t="s">
        <v>20</v>
      </c>
      <c r="F145" s="117" t="s">
        <v>20</v>
      </c>
      <c r="G145" s="117" t="s">
        <v>20</v>
      </c>
      <c r="H145" s="117" t="s">
        <v>20</v>
      </c>
      <c r="I145" s="117" t="s">
        <v>20</v>
      </c>
      <c r="J145" s="146" t="s">
        <v>20</v>
      </c>
      <c r="K145" s="117" t="s">
        <v>20</v>
      </c>
      <c r="L145" s="301"/>
      <c r="M145" s="301"/>
    </row>
    <row r="146" spans="1:13" ht="21" customHeight="1">
      <c r="A146" s="301"/>
      <c r="B146" s="301"/>
      <c r="C146" s="301"/>
      <c r="D146" s="108">
        <v>2022</v>
      </c>
      <c r="E146" s="117" t="s">
        <v>20</v>
      </c>
      <c r="F146" s="117" t="s">
        <v>20</v>
      </c>
      <c r="G146" s="117" t="s">
        <v>20</v>
      </c>
      <c r="H146" s="117" t="s">
        <v>20</v>
      </c>
      <c r="I146" s="117" t="s">
        <v>20</v>
      </c>
      <c r="J146" s="117" t="s">
        <v>20</v>
      </c>
      <c r="K146" s="117" t="s">
        <v>20</v>
      </c>
      <c r="L146" s="301"/>
      <c r="M146" s="301"/>
    </row>
    <row r="147" spans="1:13" ht="21" customHeight="1">
      <c r="A147" s="301"/>
      <c r="B147" s="301"/>
      <c r="C147" s="301"/>
      <c r="D147" s="151">
        <v>2024</v>
      </c>
      <c r="E147" s="117"/>
      <c r="F147" s="117"/>
      <c r="G147" s="117"/>
      <c r="H147" s="117"/>
      <c r="I147" s="117"/>
      <c r="J147" s="117"/>
      <c r="K147" s="117"/>
      <c r="L147" s="301"/>
      <c r="M147" s="301"/>
    </row>
    <row r="148" spans="1:13" ht="21" customHeight="1">
      <c r="A148" s="301"/>
      <c r="B148" s="301"/>
      <c r="C148" s="301"/>
      <c r="D148" s="158">
        <v>2025</v>
      </c>
      <c r="E148" s="117" t="s">
        <v>20</v>
      </c>
      <c r="F148" s="117" t="s">
        <v>20</v>
      </c>
      <c r="G148" s="117" t="s">
        <v>20</v>
      </c>
      <c r="H148" s="117" t="s">
        <v>20</v>
      </c>
      <c r="I148" s="117" t="s">
        <v>20</v>
      </c>
      <c r="J148" s="117" t="s">
        <v>20</v>
      </c>
      <c r="K148" s="117" t="s">
        <v>20</v>
      </c>
      <c r="L148" s="301"/>
      <c r="M148" s="301"/>
    </row>
    <row r="149" spans="1:13" ht="20.25" customHeight="1">
      <c r="A149" s="301" t="s">
        <v>153</v>
      </c>
      <c r="B149" s="301" t="s">
        <v>154</v>
      </c>
      <c r="C149" s="301"/>
      <c r="D149" s="103">
        <v>2017</v>
      </c>
      <c r="E149" s="140">
        <f>J149</f>
        <v>3</v>
      </c>
      <c r="F149" s="140" t="s">
        <v>20</v>
      </c>
      <c r="G149" s="140" t="s">
        <v>20</v>
      </c>
      <c r="H149" s="140" t="s">
        <v>20</v>
      </c>
      <c r="I149" s="140" t="s">
        <v>20</v>
      </c>
      <c r="J149" s="141">
        <v>3</v>
      </c>
      <c r="K149" s="103" t="s">
        <v>20</v>
      </c>
      <c r="L149" s="301" t="s">
        <v>55</v>
      </c>
      <c r="M149" s="301" t="s">
        <v>155</v>
      </c>
    </row>
    <row r="150" spans="1:13" ht="26.25" customHeight="1">
      <c r="A150" s="301"/>
      <c r="B150" s="301"/>
      <c r="C150" s="301"/>
      <c r="D150" s="103">
        <v>2018</v>
      </c>
      <c r="E150" s="140">
        <f>J150</f>
        <v>3</v>
      </c>
      <c r="F150" s="140" t="s">
        <v>20</v>
      </c>
      <c r="G150" s="140" t="s">
        <v>20</v>
      </c>
      <c r="H150" s="140" t="s">
        <v>20</v>
      </c>
      <c r="I150" s="140" t="s">
        <v>20</v>
      </c>
      <c r="J150" s="141">
        <v>3</v>
      </c>
      <c r="K150" s="103" t="s">
        <v>20</v>
      </c>
      <c r="L150" s="301"/>
      <c r="M150" s="301"/>
    </row>
    <row r="151" spans="1:13" ht="24.75" customHeight="1">
      <c r="A151" s="301"/>
      <c r="B151" s="301"/>
      <c r="C151" s="301"/>
      <c r="D151" s="103">
        <v>2019</v>
      </c>
      <c r="E151" s="140">
        <f>J151</f>
        <v>3</v>
      </c>
      <c r="F151" s="140" t="s">
        <v>20</v>
      </c>
      <c r="G151" s="140" t="s">
        <v>20</v>
      </c>
      <c r="H151" s="140" t="s">
        <v>20</v>
      </c>
      <c r="I151" s="103" t="s">
        <v>20</v>
      </c>
      <c r="J151" s="141">
        <v>3</v>
      </c>
      <c r="K151" s="103" t="s">
        <v>20</v>
      </c>
      <c r="L151" s="301"/>
      <c r="M151" s="301"/>
    </row>
    <row r="152" spans="1:13" ht="24.75" customHeight="1">
      <c r="A152" s="301"/>
      <c r="B152" s="301"/>
      <c r="C152" s="301"/>
      <c r="D152" s="103">
        <v>2020</v>
      </c>
      <c r="E152" s="140">
        <f>J152</f>
        <v>0</v>
      </c>
      <c r="F152" s="140" t="s">
        <v>20</v>
      </c>
      <c r="G152" s="140" t="s">
        <v>20</v>
      </c>
      <c r="H152" s="140" t="s">
        <v>20</v>
      </c>
      <c r="I152" s="103" t="s">
        <v>20</v>
      </c>
      <c r="J152" s="141">
        <v>0</v>
      </c>
      <c r="K152" s="103" t="s">
        <v>20</v>
      </c>
      <c r="L152" s="301"/>
      <c r="M152" s="301"/>
    </row>
    <row r="153" spans="1:13" ht="24.75" customHeight="1">
      <c r="A153" s="301"/>
      <c r="B153" s="301"/>
      <c r="C153" s="301"/>
      <c r="D153" s="108">
        <v>2021</v>
      </c>
      <c r="E153" s="119">
        <f>J153</f>
        <v>3</v>
      </c>
      <c r="F153" s="117" t="s">
        <v>20</v>
      </c>
      <c r="G153" s="117" t="s">
        <v>20</v>
      </c>
      <c r="H153" s="117" t="s">
        <v>20</v>
      </c>
      <c r="I153" s="117" t="s">
        <v>20</v>
      </c>
      <c r="J153" s="145">
        <v>3</v>
      </c>
      <c r="K153" s="103" t="s">
        <v>20</v>
      </c>
      <c r="L153" s="301"/>
      <c r="M153" s="301"/>
    </row>
    <row r="154" spans="1:13" ht="24.75" customHeight="1">
      <c r="A154" s="301"/>
      <c r="B154" s="301"/>
      <c r="C154" s="301"/>
      <c r="D154" s="108">
        <v>2022</v>
      </c>
      <c r="E154" s="119">
        <v>3</v>
      </c>
      <c r="F154" s="117" t="s">
        <v>20</v>
      </c>
      <c r="G154" s="117" t="s">
        <v>20</v>
      </c>
      <c r="H154" s="117" t="s">
        <v>20</v>
      </c>
      <c r="I154" s="117" t="s">
        <v>20</v>
      </c>
      <c r="J154" s="145">
        <f>E154</f>
        <v>3</v>
      </c>
      <c r="K154" s="103" t="s">
        <v>20</v>
      </c>
      <c r="L154" s="301"/>
      <c r="M154" s="301"/>
    </row>
    <row r="155" spans="1:16" ht="24.75" customHeight="1">
      <c r="A155" s="301"/>
      <c r="B155" s="301"/>
      <c r="C155" s="301"/>
      <c r="D155" s="108">
        <v>2023</v>
      </c>
      <c r="E155" s="119">
        <v>3</v>
      </c>
      <c r="F155" s="117" t="s">
        <v>20</v>
      </c>
      <c r="G155" s="117" t="s">
        <v>20</v>
      </c>
      <c r="H155" s="117" t="s">
        <v>20</v>
      </c>
      <c r="I155" s="117" t="s">
        <v>20</v>
      </c>
      <c r="J155" s="145">
        <f>E155</f>
        <v>3</v>
      </c>
      <c r="K155" s="103" t="s">
        <v>20</v>
      </c>
      <c r="L155" s="301"/>
      <c r="M155" s="301"/>
      <c r="P155" s="82"/>
    </row>
    <row r="156" spans="1:16" ht="24.75" customHeight="1">
      <c r="A156" s="301"/>
      <c r="B156" s="301"/>
      <c r="C156" s="301"/>
      <c r="D156" s="151">
        <v>2024</v>
      </c>
      <c r="E156" s="119">
        <v>3</v>
      </c>
      <c r="F156" s="117"/>
      <c r="G156" s="117"/>
      <c r="H156" s="117"/>
      <c r="I156" s="117"/>
      <c r="J156" s="145">
        <f>E156</f>
        <v>3</v>
      </c>
      <c r="K156" s="103"/>
      <c r="L156" s="301"/>
      <c r="M156" s="301"/>
      <c r="P156" s="82"/>
    </row>
    <row r="157" spans="1:13" ht="24.75" customHeight="1">
      <c r="A157" s="301"/>
      <c r="B157" s="301"/>
      <c r="C157" s="301"/>
      <c r="D157" s="158">
        <v>2025</v>
      </c>
      <c r="E157" s="119">
        <v>3</v>
      </c>
      <c r="F157" s="117" t="s">
        <v>20</v>
      </c>
      <c r="G157" s="117" t="s">
        <v>20</v>
      </c>
      <c r="H157" s="117" t="s">
        <v>20</v>
      </c>
      <c r="I157" s="146" t="s">
        <v>20</v>
      </c>
      <c r="J157" s="145">
        <f>E157</f>
        <v>3</v>
      </c>
      <c r="K157" s="103" t="s">
        <v>20</v>
      </c>
      <c r="L157" s="301"/>
      <c r="M157" s="301"/>
    </row>
    <row r="158" spans="1:13" ht="27" customHeight="1">
      <c r="A158" s="312" t="s">
        <v>156</v>
      </c>
      <c r="B158" s="78"/>
      <c r="C158" s="301" t="s">
        <v>157</v>
      </c>
      <c r="D158" s="103">
        <v>2017</v>
      </c>
      <c r="E158" s="140">
        <f>K158</f>
        <v>50</v>
      </c>
      <c r="F158" s="117" t="s">
        <v>20</v>
      </c>
      <c r="G158" s="117" t="s">
        <v>20</v>
      </c>
      <c r="H158" s="117" t="s">
        <v>20</v>
      </c>
      <c r="I158" s="117" t="s">
        <v>20</v>
      </c>
      <c r="J158" s="149" t="s">
        <v>20</v>
      </c>
      <c r="K158" s="160">
        <v>50</v>
      </c>
      <c r="L158" s="301" t="s">
        <v>118</v>
      </c>
      <c r="M158" s="301" t="s">
        <v>158</v>
      </c>
    </row>
    <row r="159" spans="1:13" ht="27" customHeight="1">
      <c r="A159" s="312"/>
      <c r="B159" s="78"/>
      <c r="C159" s="301"/>
      <c r="D159" s="103">
        <v>2018</v>
      </c>
      <c r="E159" s="140">
        <v>50</v>
      </c>
      <c r="F159" s="140" t="s">
        <v>20</v>
      </c>
      <c r="G159" s="140" t="s">
        <v>20</v>
      </c>
      <c r="H159" s="140" t="s">
        <v>20</v>
      </c>
      <c r="I159" s="140" t="s">
        <v>20</v>
      </c>
      <c r="J159" s="149" t="s">
        <v>20</v>
      </c>
      <c r="K159" s="160">
        <v>50</v>
      </c>
      <c r="L159" s="301"/>
      <c r="M159" s="301"/>
    </row>
    <row r="160" spans="1:13" s="83" customFormat="1" ht="23.25" customHeight="1">
      <c r="A160" s="312"/>
      <c r="B160" s="79"/>
      <c r="C160" s="301"/>
      <c r="D160" s="112">
        <v>2019</v>
      </c>
      <c r="E160" s="161">
        <v>50</v>
      </c>
      <c r="F160" s="161" t="s">
        <v>20</v>
      </c>
      <c r="G160" s="161" t="s">
        <v>20</v>
      </c>
      <c r="H160" s="161" t="s">
        <v>20</v>
      </c>
      <c r="I160" s="161" t="s">
        <v>20</v>
      </c>
      <c r="J160" s="162" t="s">
        <v>20</v>
      </c>
      <c r="K160" s="163">
        <v>50</v>
      </c>
      <c r="L160" s="301"/>
      <c r="M160" s="301"/>
    </row>
    <row r="161" spans="1:13" ht="21" customHeight="1">
      <c r="A161" s="312"/>
      <c r="B161" s="80"/>
      <c r="C161" s="301"/>
      <c r="D161" s="142">
        <v>2020</v>
      </c>
      <c r="E161" s="143">
        <f>K161</f>
        <v>45</v>
      </c>
      <c r="F161" s="143" t="s">
        <v>20</v>
      </c>
      <c r="G161" s="143" t="s">
        <v>20</v>
      </c>
      <c r="H161" s="143" t="s">
        <v>20</v>
      </c>
      <c r="I161" s="143" t="s">
        <v>20</v>
      </c>
      <c r="J161" s="164" t="s">
        <v>20</v>
      </c>
      <c r="K161" s="165">
        <v>45</v>
      </c>
      <c r="L161" s="301"/>
      <c r="M161" s="301"/>
    </row>
    <row r="162" spans="1:13" ht="20.25" customHeight="1">
      <c r="A162" s="312"/>
      <c r="B162" s="80"/>
      <c r="C162" s="301"/>
      <c r="D162" s="108">
        <v>2021</v>
      </c>
      <c r="E162" s="145">
        <f>K162</f>
        <v>47</v>
      </c>
      <c r="F162" s="146" t="s">
        <v>20</v>
      </c>
      <c r="G162" s="146" t="s">
        <v>20</v>
      </c>
      <c r="H162" s="146" t="s">
        <v>20</v>
      </c>
      <c r="I162" s="146" t="s">
        <v>20</v>
      </c>
      <c r="J162" s="146" t="s">
        <v>20</v>
      </c>
      <c r="K162" s="145">
        <v>47</v>
      </c>
      <c r="L162" s="301"/>
      <c r="M162" s="301"/>
    </row>
    <row r="163" spans="1:13" ht="21.75" customHeight="1">
      <c r="A163" s="312"/>
      <c r="B163" s="80"/>
      <c r="C163" s="301"/>
      <c r="D163" s="108">
        <v>2022</v>
      </c>
      <c r="E163" s="145" t="s">
        <v>20</v>
      </c>
      <c r="F163" s="146" t="s">
        <v>20</v>
      </c>
      <c r="G163" s="146" t="s">
        <v>20</v>
      </c>
      <c r="H163" s="146" t="s">
        <v>20</v>
      </c>
      <c r="I163" s="146" t="s">
        <v>20</v>
      </c>
      <c r="J163" s="146" t="s">
        <v>20</v>
      </c>
      <c r="K163" s="145" t="s">
        <v>20</v>
      </c>
      <c r="L163" s="301"/>
      <c r="M163" s="301"/>
    </row>
    <row r="164" spans="1:13" ht="21.75" customHeight="1">
      <c r="A164" s="312"/>
      <c r="B164" s="84"/>
      <c r="C164" s="301"/>
      <c r="D164" s="108">
        <v>2023</v>
      </c>
      <c r="E164" s="145" t="str">
        <f>K164</f>
        <v>-</v>
      </c>
      <c r="F164" s="146" t="s">
        <v>20</v>
      </c>
      <c r="G164" s="146" t="s">
        <v>20</v>
      </c>
      <c r="H164" s="146" t="s">
        <v>20</v>
      </c>
      <c r="I164" s="146" t="s">
        <v>20</v>
      </c>
      <c r="J164" s="146" t="s">
        <v>20</v>
      </c>
      <c r="K164" s="145" t="s">
        <v>20</v>
      </c>
      <c r="L164" s="301"/>
      <c r="M164" s="301"/>
    </row>
    <row r="165" spans="1:13" ht="21.75" customHeight="1">
      <c r="A165" s="312"/>
      <c r="B165" s="84"/>
      <c r="C165" s="301"/>
      <c r="D165" s="108">
        <v>2024</v>
      </c>
      <c r="E165" s="145"/>
      <c r="F165" s="146"/>
      <c r="G165" s="146"/>
      <c r="H165" s="146"/>
      <c r="I165" s="146"/>
      <c r="J165" s="146"/>
      <c r="K165" s="145"/>
      <c r="L165" s="301"/>
      <c r="M165" s="301"/>
    </row>
    <row r="166" spans="1:13" ht="21.75" customHeight="1">
      <c r="A166" s="312"/>
      <c r="B166" s="84"/>
      <c r="C166" s="301"/>
      <c r="D166" s="108">
        <v>2025</v>
      </c>
      <c r="E166" s="145" t="str">
        <f>K166</f>
        <v>-</v>
      </c>
      <c r="F166" s="127" t="s">
        <v>20</v>
      </c>
      <c r="G166" s="127" t="s">
        <v>20</v>
      </c>
      <c r="H166" s="127" t="s">
        <v>20</v>
      </c>
      <c r="I166" s="127" t="s">
        <v>20</v>
      </c>
      <c r="J166" s="127" t="s">
        <v>20</v>
      </c>
      <c r="K166" s="145" t="s">
        <v>20</v>
      </c>
      <c r="L166" s="301"/>
      <c r="M166" s="301"/>
    </row>
    <row r="167" spans="1:13" ht="19.5" customHeight="1">
      <c r="A167" s="313" t="s">
        <v>159</v>
      </c>
      <c r="B167" s="85"/>
      <c r="C167" s="301" t="s">
        <v>160</v>
      </c>
      <c r="D167" s="103">
        <v>2017</v>
      </c>
      <c r="E167" s="140" t="s">
        <v>20</v>
      </c>
      <c r="F167" s="140" t="s">
        <v>20</v>
      </c>
      <c r="G167" s="140" t="s">
        <v>20</v>
      </c>
      <c r="H167" s="140" t="s">
        <v>20</v>
      </c>
      <c r="I167" s="140" t="s">
        <v>20</v>
      </c>
      <c r="J167" s="141" t="s">
        <v>20</v>
      </c>
      <c r="K167" s="108" t="s">
        <v>20</v>
      </c>
      <c r="L167" s="301" t="s">
        <v>55</v>
      </c>
      <c r="M167" s="301" t="s">
        <v>161</v>
      </c>
    </row>
    <row r="168" spans="1:13" ht="19.5" customHeight="1">
      <c r="A168" s="313"/>
      <c r="B168" s="86"/>
      <c r="C168" s="301"/>
      <c r="D168" s="103">
        <v>2018</v>
      </c>
      <c r="E168" s="140" t="s">
        <v>20</v>
      </c>
      <c r="F168" s="140" t="s">
        <v>20</v>
      </c>
      <c r="G168" s="140" t="s">
        <v>20</v>
      </c>
      <c r="H168" s="140" t="s">
        <v>20</v>
      </c>
      <c r="I168" s="140" t="s">
        <v>20</v>
      </c>
      <c r="J168" s="141" t="s">
        <v>20</v>
      </c>
      <c r="K168" s="108" t="s">
        <v>20</v>
      </c>
      <c r="L168" s="301"/>
      <c r="M168" s="301"/>
    </row>
    <row r="169" spans="1:13" ht="21.75" customHeight="1">
      <c r="A169" s="313"/>
      <c r="B169" s="86"/>
      <c r="C169" s="301"/>
      <c r="D169" s="103">
        <v>2019</v>
      </c>
      <c r="E169" s="140" t="s">
        <v>20</v>
      </c>
      <c r="F169" s="140" t="s">
        <v>20</v>
      </c>
      <c r="G169" s="140" t="s">
        <v>20</v>
      </c>
      <c r="H169" s="140" t="s">
        <v>20</v>
      </c>
      <c r="I169" s="140" t="s">
        <v>20</v>
      </c>
      <c r="J169" s="141" t="s">
        <v>20</v>
      </c>
      <c r="K169" s="108" t="s">
        <v>20</v>
      </c>
      <c r="L169" s="301"/>
      <c r="M169" s="301"/>
    </row>
    <row r="170" spans="1:13" ht="20.25" customHeight="1">
      <c r="A170" s="313"/>
      <c r="B170" s="87"/>
      <c r="C170" s="301"/>
      <c r="D170" s="103">
        <v>2020</v>
      </c>
      <c r="E170" s="140" t="s">
        <v>20</v>
      </c>
      <c r="F170" s="140" t="s">
        <v>20</v>
      </c>
      <c r="G170" s="140" t="s">
        <v>20</v>
      </c>
      <c r="H170" s="140" t="s">
        <v>20</v>
      </c>
      <c r="I170" s="140" t="s">
        <v>20</v>
      </c>
      <c r="J170" s="141" t="s">
        <v>20</v>
      </c>
      <c r="K170" s="108" t="s">
        <v>20</v>
      </c>
      <c r="L170" s="301"/>
      <c r="M170" s="301"/>
    </row>
    <row r="171" spans="1:13" ht="0.75" customHeight="1" hidden="1">
      <c r="A171" s="313"/>
      <c r="B171" s="88"/>
      <c r="C171" s="301"/>
      <c r="D171" s="304">
        <v>2017</v>
      </c>
      <c r="E171" s="314" t="s">
        <v>20</v>
      </c>
      <c r="F171" s="314" t="s">
        <v>20</v>
      </c>
      <c r="G171" s="140" t="s">
        <v>20</v>
      </c>
      <c r="H171" s="140" t="s">
        <v>20</v>
      </c>
      <c r="I171" s="314" t="s">
        <v>20</v>
      </c>
      <c r="J171" s="315" t="s">
        <v>20</v>
      </c>
      <c r="K171" s="166" t="s">
        <v>20</v>
      </c>
      <c r="L171" s="301"/>
      <c r="M171" s="301"/>
    </row>
    <row r="172" spans="1:13" ht="0.75" customHeight="1" hidden="1">
      <c r="A172" s="313"/>
      <c r="B172" s="89"/>
      <c r="C172" s="301"/>
      <c r="D172" s="304"/>
      <c r="E172" s="314"/>
      <c r="F172" s="314"/>
      <c r="G172" s="140" t="s">
        <v>20</v>
      </c>
      <c r="H172" s="140" t="s">
        <v>20</v>
      </c>
      <c r="I172" s="314"/>
      <c r="J172" s="315"/>
      <c r="K172" s="166"/>
      <c r="L172" s="301"/>
      <c r="M172" s="301"/>
    </row>
    <row r="173" spans="1:13" ht="15" customHeight="1" hidden="1">
      <c r="A173" s="313"/>
      <c r="B173" s="89"/>
      <c r="C173" s="301"/>
      <c r="D173" s="304"/>
      <c r="E173" s="314"/>
      <c r="F173" s="314"/>
      <c r="G173" s="140" t="s">
        <v>20</v>
      </c>
      <c r="H173" s="140" t="s">
        <v>20</v>
      </c>
      <c r="I173" s="314"/>
      <c r="J173" s="315"/>
      <c r="K173" s="166"/>
      <c r="L173" s="301"/>
      <c r="M173" s="301"/>
    </row>
    <row r="174" spans="1:13" ht="9" customHeight="1" hidden="1">
      <c r="A174" s="313"/>
      <c r="B174" s="89"/>
      <c r="C174" s="301"/>
      <c r="D174" s="304"/>
      <c r="E174" s="314"/>
      <c r="F174" s="314"/>
      <c r="G174" s="140" t="s">
        <v>20</v>
      </c>
      <c r="H174" s="140" t="s">
        <v>20</v>
      </c>
      <c r="I174" s="314"/>
      <c r="J174" s="315"/>
      <c r="K174" s="166"/>
      <c r="L174" s="301"/>
      <c r="M174" s="301"/>
    </row>
    <row r="175" spans="1:13" ht="23.25" customHeight="1" hidden="1">
      <c r="A175" s="313"/>
      <c r="B175" s="89"/>
      <c r="C175" s="301"/>
      <c r="D175" s="103">
        <v>2018</v>
      </c>
      <c r="E175" s="167" t="s">
        <v>20</v>
      </c>
      <c r="F175" s="167" t="s">
        <v>20</v>
      </c>
      <c r="G175" s="140" t="s">
        <v>20</v>
      </c>
      <c r="H175" s="140" t="s">
        <v>20</v>
      </c>
      <c r="I175" s="167" t="s">
        <v>20</v>
      </c>
      <c r="J175" s="168" t="s">
        <v>20</v>
      </c>
      <c r="K175" s="166" t="s">
        <v>20</v>
      </c>
      <c r="L175" s="301"/>
      <c r="M175" s="301"/>
    </row>
    <row r="176" spans="1:13" ht="22.5" customHeight="1" hidden="1">
      <c r="A176" s="313"/>
      <c r="B176" s="89"/>
      <c r="C176" s="301"/>
      <c r="D176" s="103">
        <v>2019</v>
      </c>
      <c r="E176" s="167" t="s">
        <v>20</v>
      </c>
      <c r="F176" s="167" t="s">
        <v>20</v>
      </c>
      <c r="G176" s="140" t="s">
        <v>20</v>
      </c>
      <c r="H176" s="140" t="s">
        <v>20</v>
      </c>
      <c r="I176" s="167" t="s">
        <v>20</v>
      </c>
      <c r="J176" s="168" t="s">
        <v>20</v>
      </c>
      <c r="K176" s="166" t="s">
        <v>20</v>
      </c>
      <c r="L176" s="301"/>
      <c r="M176" s="301"/>
    </row>
    <row r="177" spans="1:13" ht="22.5" customHeight="1" hidden="1">
      <c r="A177" s="313"/>
      <c r="B177" s="90"/>
      <c r="C177" s="301"/>
      <c r="D177" s="103">
        <v>2020</v>
      </c>
      <c r="E177" s="167" t="s">
        <v>20</v>
      </c>
      <c r="F177" s="167" t="s">
        <v>20</v>
      </c>
      <c r="G177" s="140" t="s">
        <v>20</v>
      </c>
      <c r="H177" s="140" t="s">
        <v>20</v>
      </c>
      <c r="I177" s="167" t="s">
        <v>20</v>
      </c>
      <c r="J177" s="168" t="s">
        <v>20</v>
      </c>
      <c r="K177" s="166" t="s">
        <v>20</v>
      </c>
      <c r="L177" s="301"/>
      <c r="M177" s="301"/>
    </row>
    <row r="178" spans="1:13" ht="22.5" customHeight="1">
      <c r="A178" s="313"/>
      <c r="B178" s="78"/>
      <c r="C178" s="301"/>
      <c r="D178" s="103">
        <v>2021</v>
      </c>
      <c r="E178" s="167" t="s">
        <v>20</v>
      </c>
      <c r="F178" s="167" t="s">
        <v>20</v>
      </c>
      <c r="G178" s="140" t="s">
        <v>20</v>
      </c>
      <c r="H178" s="140" t="s">
        <v>20</v>
      </c>
      <c r="I178" s="167" t="s">
        <v>20</v>
      </c>
      <c r="J178" s="168" t="s">
        <v>20</v>
      </c>
      <c r="K178" s="166" t="s">
        <v>20</v>
      </c>
      <c r="L178" s="301"/>
      <c r="M178" s="301"/>
    </row>
    <row r="179" spans="1:13" ht="22.5" customHeight="1">
      <c r="A179" s="313"/>
      <c r="B179" s="78"/>
      <c r="C179" s="301"/>
      <c r="D179" s="103">
        <v>2022</v>
      </c>
      <c r="E179" s="167" t="s">
        <v>20</v>
      </c>
      <c r="F179" s="167" t="s">
        <v>20</v>
      </c>
      <c r="G179" s="167" t="s">
        <v>20</v>
      </c>
      <c r="H179" s="167" t="s">
        <v>20</v>
      </c>
      <c r="I179" s="167" t="s">
        <v>20</v>
      </c>
      <c r="J179" s="168" t="s">
        <v>20</v>
      </c>
      <c r="K179" s="167" t="s">
        <v>20</v>
      </c>
      <c r="L179" s="301"/>
      <c r="M179" s="301"/>
    </row>
    <row r="180" spans="1:13" ht="22.5" customHeight="1">
      <c r="A180" s="313"/>
      <c r="B180" s="84"/>
      <c r="C180" s="301"/>
      <c r="D180" s="103">
        <v>2023</v>
      </c>
      <c r="E180" s="167" t="s">
        <v>20</v>
      </c>
      <c r="F180" s="167" t="s">
        <v>20</v>
      </c>
      <c r="G180" s="167" t="s">
        <v>20</v>
      </c>
      <c r="H180" s="167" t="s">
        <v>20</v>
      </c>
      <c r="I180" s="167" t="s">
        <v>20</v>
      </c>
      <c r="J180" s="167" t="s">
        <v>20</v>
      </c>
      <c r="K180" s="167" t="s">
        <v>20</v>
      </c>
      <c r="L180" s="301"/>
      <c r="M180" s="301"/>
    </row>
    <row r="181" spans="1:13" ht="22.5" customHeight="1">
      <c r="A181" s="313"/>
      <c r="B181" s="84"/>
      <c r="C181" s="301"/>
      <c r="D181" s="147">
        <v>2024</v>
      </c>
      <c r="E181" s="167"/>
      <c r="F181" s="167"/>
      <c r="G181" s="167"/>
      <c r="H181" s="167"/>
      <c r="I181" s="167"/>
      <c r="J181" s="167"/>
      <c r="K181" s="167"/>
      <c r="L181" s="301"/>
      <c r="M181" s="301"/>
    </row>
    <row r="182" spans="1:13" ht="22.5" customHeight="1">
      <c r="A182" s="313"/>
      <c r="B182" s="84"/>
      <c r="C182" s="301"/>
      <c r="D182" s="158">
        <v>2025</v>
      </c>
      <c r="E182" s="167" t="s">
        <v>20</v>
      </c>
      <c r="F182" s="167" t="s">
        <v>20</v>
      </c>
      <c r="G182" s="167" t="s">
        <v>20</v>
      </c>
      <c r="H182" s="167" t="s">
        <v>20</v>
      </c>
      <c r="I182" s="167" t="s">
        <v>20</v>
      </c>
      <c r="J182" s="167" t="s">
        <v>20</v>
      </c>
      <c r="K182" s="167" t="s">
        <v>20</v>
      </c>
      <c r="L182" s="301"/>
      <c r="M182" s="301"/>
    </row>
    <row r="183" spans="1:13" ht="15.75" customHeight="1">
      <c r="A183" s="301" t="s">
        <v>162</v>
      </c>
      <c r="B183" s="301"/>
      <c r="C183" s="301" t="s">
        <v>163</v>
      </c>
      <c r="D183" s="304">
        <v>2017</v>
      </c>
      <c r="E183" s="305" t="s">
        <v>20</v>
      </c>
      <c r="F183" s="305" t="s">
        <v>20</v>
      </c>
      <c r="G183" s="305" t="s">
        <v>20</v>
      </c>
      <c r="H183" s="305" t="s">
        <v>20</v>
      </c>
      <c r="I183" s="305" t="s">
        <v>20</v>
      </c>
      <c r="J183" s="306" t="s">
        <v>20</v>
      </c>
      <c r="K183" s="311" t="s">
        <v>20</v>
      </c>
      <c r="L183" s="301" t="s">
        <v>55</v>
      </c>
      <c r="M183" s="301" t="s">
        <v>164</v>
      </c>
    </row>
    <row r="184" spans="1:13" ht="8.25" customHeight="1">
      <c r="A184" s="301"/>
      <c r="B184" s="301"/>
      <c r="C184" s="301"/>
      <c r="D184" s="304">
        <v>2018</v>
      </c>
      <c r="E184" s="305"/>
      <c r="F184" s="305"/>
      <c r="G184" s="305"/>
      <c r="H184" s="305"/>
      <c r="I184" s="305"/>
      <c r="J184" s="306"/>
      <c r="K184" s="311"/>
      <c r="L184" s="301"/>
      <c r="M184" s="301"/>
    </row>
    <row r="185" spans="1:13" ht="24.75" customHeight="1">
      <c r="A185" s="301"/>
      <c r="B185" s="301"/>
      <c r="C185" s="301"/>
      <c r="D185" s="103">
        <v>2018</v>
      </c>
      <c r="E185" s="140" t="s">
        <v>20</v>
      </c>
      <c r="F185" s="140" t="s">
        <v>20</v>
      </c>
      <c r="G185" s="140" t="s">
        <v>20</v>
      </c>
      <c r="H185" s="140" t="s">
        <v>20</v>
      </c>
      <c r="I185" s="140" t="s">
        <v>20</v>
      </c>
      <c r="J185" s="141" t="s">
        <v>20</v>
      </c>
      <c r="K185" s="108" t="s">
        <v>20</v>
      </c>
      <c r="L185" s="301"/>
      <c r="M185" s="301"/>
    </row>
    <row r="186" spans="1:13" ht="23.25" customHeight="1">
      <c r="A186" s="301"/>
      <c r="B186" s="301"/>
      <c r="C186" s="301"/>
      <c r="D186" s="103">
        <v>2019</v>
      </c>
      <c r="E186" s="103" t="s">
        <v>20</v>
      </c>
      <c r="F186" s="103" t="s">
        <v>20</v>
      </c>
      <c r="G186" s="140" t="s">
        <v>20</v>
      </c>
      <c r="H186" s="140" t="s">
        <v>20</v>
      </c>
      <c r="I186" s="103" t="s">
        <v>20</v>
      </c>
      <c r="J186" s="121" t="s">
        <v>20</v>
      </c>
      <c r="K186" s="108" t="s">
        <v>20</v>
      </c>
      <c r="L186" s="301"/>
      <c r="M186" s="301"/>
    </row>
    <row r="187" spans="1:13" ht="23.25" customHeight="1">
      <c r="A187" s="301"/>
      <c r="B187" s="301"/>
      <c r="C187" s="301"/>
      <c r="D187" s="142">
        <v>2020</v>
      </c>
      <c r="E187" s="142" t="s">
        <v>20</v>
      </c>
      <c r="F187" s="142" t="s">
        <v>20</v>
      </c>
      <c r="G187" s="143" t="s">
        <v>20</v>
      </c>
      <c r="H187" s="143" t="s">
        <v>20</v>
      </c>
      <c r="I187" s="142" t="s">
        <v>20</v>
      </c>
      <c r="J187" s="159" t="s">
        <v>20</v>
      </c>
      <c r="K187" s="132" t="s">
        <v>20</v>
      </c>
      <c r="L187" s="301"/>
      <c r="M187" s="301"/>
    </row>
    <row r="188" spans="1:13" ht="23.25" customHeight="1">
      <c r="A188" s="301"/>
      <c r="B188" s="301"/>
      <c r="C188" s="301"/>
      <c r="D188" s="108">
        <v>2021</v>
      </c>
      <c r="E188" s="117" t="s">
        <v>20</v>
      </c>
      <c r="F188" s="117" t="s">
        <v>20</v>
      </c>
      <c r="G188" s="117" t="s">
        <v>20</v>
      </c>
      <c r="H188" s="117" t="s">
        <v>20</v>
      </c>
      <c r="I188" s="117" t="s">
        <v>20</v>
      </c>
      <c r="J188" s="146" t="s">
        <v>20</v>
      </c>
      <c r="K188" s="117" t="s">
        <v>20</v>
      </c>
      <c r="L188" s="301"/>
      <c r="M188" s="301"/>
    </row>
    <row r="189" spans="1:13" ht="23.25" customHeight="1">
      <c r="A189" s="301"/>
      <c r="B189" s="301"/>
      <c r="C189" s="301"/>
      <c r="D189" s="108">
        <v>2022</v>
      </c>
      <c r="E189" s="117" t="s">
        <v>20</v>
      </c>
      <c r="F189" s="117" t="s">
        <v>20</v>
      </c>
      <c r="G189" s="117" t="s">
        <v>20</v>
      </c>
      <c r="H189" s="117" t="s">
        <v>20</v>
      </c>
      <c r="I189" s="117" t="s">
        <v>20</v>
      </c>
      <c r="J189" s="146" t="s">
        <v>20</v>
      </c>
      <c r="K189" s="117" t="s">
        <v>20</v>
      </c>
      <c r="L189" s="301"/>
      <c r="M189" s="301"/>
    </row>
    <row r="190" spans="1:13" ht="23.25" customHeight="1">
      <c r="A190" s="301"/>
      <c r="B190" s="301"/>
      <c r="C190" s="301"/>
      <c r="D190" s="108">
        <v>2023</v>
      </c>
      <c r="E190" s="117" t="s">
        <v>20</v>
      </c>
      <c r="F190" s="117" t="s">
        <v>20</v>
      </c>
      <c r="G190" s="117" t="s">
        <v>20</v>
      </c>
      <c r="H190" s="117" t="s">
        <v>20</v>
      </c>
      <c r="I190" s="117" t="s">
        <v>20</v>
      </c>
      <c r="J190" s="117" t="s">
        <v>20</v>
      </c>
      <c r="K190" s="117" t="s">
        <v>20</v>
      </c>
      <c r="L190" s="301"/>
      <c r="M190" s="301"/>
    </row>
    <row r="191" spans="1:13" ht="23.25" customHeight="1">
      <c r="A191" s="301"/>
      <c r="B191" s="301"/>
      <c r="C191" s="301"/>
      <c r="D191" s="151">
        <v>2024</v>
      </c>
      <c r="E191" s="117"/>
      <c r="F191" s="117"/>
      <c r="G191" s="117"/>
      <c r="H191" s="117"/>
      <c r="I191" s="117"/>
      <c r="J191" s="117"/>
      <c r="K191" s="117"/>
      <c r="L191" s="301"/>
      <c r="M191" s="301"/>
    </row>
    <row r="192" spans="1:13" ht="23.25" customHeight="1">
      <c r="A192" s="301"/>
      <c r="B192" s="301"/>
      <c r="C192" s="301"/>
      <c r="D192" s="158">
        <v>2025</v>
      </c>
      <c r="E192" s="117" t="s">
        <v>20</v>
      </c>
      <c r="F192" s="117" t="s">
        <v>20</v>
      </c>
      <c r="G192" s="117" t="s">
        <v>20</v>
      </c>
      <c r="H192" s="117" t="s">
        <v>20</v>
      </c>
      <c r="I192" s="117" t="s">
        <v>20</v>
      </c>
      <c r="J192" s="117" t="s">
        <v>20</v>
      </c>
      <c r="K192" s="117" t="s">
        <v>20</v>
      </c>
      <c r="L192" s="301"/>
      <c r="M192" s="301"/>
    </row>
    <row r="193" spans="1:13" ht="28.5" customHeight="1">
      <c r="A193" s="301" t="s">
        <v>165</v>
      </c>
      <c r="B193" s="301"/>
      <c r="C193" s="301" t="s">
        <v>166</v>
      </c>
      <c r="D193" s="103">
        <v>2017</v>
      </c>
      <c r="E193" s="140" t="s">
        <v>20</v>
      </c>
      <c r="F193" s="140" t="s">
        <v>20</v>
      </c>
      <c r="G193" s="140" t="s">
        <v>20</v>
      </c>
      <c r="H193" s="140" t="s">
        <v>20</v>
      </c>
      <c r="I193" s="140" t="s">
        <v>20</v>
      </c>
      <c r="J193" s="141" t="s">
        <v>20</v>
      </c>
      <c r="K193" s="108" t="s">
        <v>20</v>
      </c>
      <c r="L193" s="301" t="s">
        <v>55</v>
      </c>
      <c r="M193" s="301" t="s">
        <v>167</v>
      </c>
    </row>
    <row r="194" spans="1:13" ht="24.75" customHeight="1">
      <c r="A194" s="301"/>
      <c r="B194" s="301"/>
      <c r="C194" s="301"/>
      <c r="D194" s="103">
        <v>2018</v>
      </c>
      <c r="E194" s="140" t="s">
        <v>20</v>
      </c>
      <c r="F194" s="140" t="s">
        <v>20</v>
      </c>
      <c r="G194" s="140" t="s">
        <v>20</v>
      </c>
      <c r="H194" s="140" t="s">
        <v>20</v>
      </c>
      <c r="I194" s="140" t="s">
        <v>20</v>
      </c>
      <c r="J194" s="141" t="s">
        <v>20</v>
      </c>
      <c r="K194" s="108" t="s">
        <v>20</v>
      </c>
      <c r="L194" s="301"/>
      <c r="M194" s="301"/>
    </row>
    <row r="195" spans="1:13" ht="27" customHeight="1">
      <c r="A195" s="301"/>
      <c r="B195" s="301"/>
      <c r="C195" s="301"/>
      <c r="D195" s="103">
        <v>2019</v>
      </c>
      <c r="E195" s="140" t="s">
        <v>20</v>
      </c>
      <c r="F195" s="140" t="s">
        <v>20</v>
      </c>
      <c r="G195" s="140" t="s">
        <v>20</v>
      </c>
      <c r="H195" s="140" t="s">
        <v>20</v>
      </c>
      <c r="I195" s="140" t="s">
        <v>20</v>
      </c>
      <c r="J195" s="141" t="s">
        <v>20</v>
      </c>
      <c r="K195" s="108" t="s">
        <v>20</v>
      </c>
      <c r="L195" s="301"/>
      <c r="M195" s="301"/>
    </row>
    <row r="196" spans="1:13" ht="24" customHeight="1">
      <c r="A196" s="301"/>
      <c r="B196" s="301"/>
      <c r="C196" s="301"/>
      <c r="D196" s="103">
        <v>2020</v>
      </c>
      <c r="E196" s="140" t="s">
        <v>20</v>
      </c>
      <c r="F196" s="140" t="s">
        <v>20</v>
      </c>
      <c r="G196" s="140" t="s">
        <v>20</v>
      </c>
      <c r="H196" s="140" t="s">
        <v>20</v>
      </c>
      <c r="I196" s="140" t="s">
        <v>20</v>
      </c>
      <c r="J196" s="141" t="s">
        <v>20</v>
      </c>
      <c r="K196" s="108" t="s">
        <v>20</v>
      </c>
      <c r="L196" s="301"/>
      <c r="M196" s="301"/>
    </row>
    <row r="197" spans="1:13" ht="27" customHeight="1">
      <c r="A197" s="301"/>
      <c r="B197" s="301"/>
      <c r="C197" s="301"/>
      <c r="D197" s="103">
        <v>2021</v>
      </c>
      <c r="E197" s="140" t="s">
        <v>20</v>
      </c>
      <c r="F197" s="140" t="s">
        <v>20</v>
      </c>
      <c r="G197" s="140" t="s">
        <v>20</v>
      </c>
      <c r="H197" s="140" t="s">
        <v>20</v>
      </c>
      <c r="I197" s="140" t="s">
        <v>20</v>
      </c>
      <c r="J197" s="141" t="s">
        <v>20</v>
      </c>
      <c r="K197" s="108" t="s">
        <v>20</v>
      </c>
      <c r="L197" s="301"/>
      <c r="M197" s="301"/>
    </row>
    <row r="198" spans="1:13" ht="24.75" customHeight="1">
      <c r="A198" s="301"/>
      <c r="B198" s="301"/>
      <c r="C198" s="301"/>
      <c r="D198" s="103">
        <v>2022</v>
      </c>
      <c r="E198" s="140" t="s">
        <v>20</v>
      </c>
      <c r="F198" s="140" t="s">
        <v>20</v>
      </c>
      <c r="G198" s="140" t="s">
        <v>20</v>
      </c>
      <c r="H198" s="140" t="s">
        <v>20</v>
      </c>
      <c r="I198" s="140" t="s">
        <v>20</v>
      </c>
      <c r="J198" s="141" t="s">
        <v>20</v>
      </c>
      <c r="K198" s="140" t="s">
        <v>20</v>
      </c>
      <c r="L198" s="301"/>
      <c r="M198" s="301"/>
    </row>
    <row r="199" spans="1:13" ht="24.75" customHeight="1">
      <c r="A199" s="301"/>
      <c r="B199" s="301"/>
      <c r="C199" s="301"/>
      <c r="D199" s="169">
        <v>2023</v>
      </c>
      <c r="E199" s="140" t="s">
        <v>20</v>
      </c>
      <c r="F199" s="140" t="s">
        <v>20</v>
      </c>
      <c r="G199" s="140" t="s">
        <v>20</v>
      </c>
      <c r="H199" s="140" t="s">
        <v>20</v>
      </c>
      <c r="I199" s="140" t="s">
        <v>20</v>
      </c>
      <c r="J199" s="140" t="s">
        <v>20</v>
      </c>
      <c r="K199" s="140" t="s">
        <v>20</v>
      </c>
      <c r="L199" s="301"/>
      <c r="M199" s="301"/>
    </row>
    <row r="200" spans="1:13" ht="24.75" customHeight="1">
      <c r="A200" s="301"/>
      <c r="B200" s="301"/>
      <c r="C200" s="301"/>
      <c r="D200" s="147">
        <v>2024</v>
      </c>
      <c r="E200" s="140"/>
      <c r="F200" s="140"/>
      <c r="G200" s="140"/>
      <c r="H200" s="140"/>
      <c r="I200" s="140"/>
      <c r="J200" s="140"/>
      <c r="K200" s="140"/>
      <c r="L200" s="301"/>
      <c r="M200" s="301"/>
    </row>
    <row r="201" spans="1:13" ht="24.75" customHeight="1">
      <c r="A201" s="301"/>
      <c r="B201" s="301"/>
      <c r="C201" s="301"/>
      <c r="D201" s="158">
        <v>2025</v>
      </c>
      <c r="E201" s="140" t="s">
        <v>20</v>
      </c>
      <c r="F201" s="140" t="s">
        <v>20</v>
      </c>
      <c r="G201" s="140" t="s">
        <v>20</v>
      </c>
      <c r="H201" s="140" t="s">
        <v>20</v>
      </c>
      <c r="I201" s="140" t="s">
        <v>20</v>
      </c>
      <c r="J201" s="140" t="s">
        <v>20</v>
      </c>
      <c r="K201" s="140" t="s">
        <v>20</v>
      </c>
      <c r="L201" s="301"/>
      <c r="M201" s="301"/>
    </row>
    <row r="202" spans="1:13" ht="30" customHeight="1">
      <c r="A202" s="316" t="s">
        <v>168</v>
      </c>
      <c r="B202" s="316"/>
      <c r="C202" s="317" t="s">
        <v>169</v>
      </c>
      <c r="D202" s="169">
        <v>2017</v>
      </c>
      <c r="E202" s="140" t="s">
        <v>20</v>
      </c>
      <c r="F202" s="140" t="s">
        <v>20</v>
      </c>
      <c r="G202" s="140" t="s">
        <v>20</v>
      </c>
      <c r="H202" s="140" t="s">
        <v>20</v>
      </c>
      <c r="I202" s="140" t="s">
        <v>20</v>
      </c>
      <c r="J202" s="141" t="s">
        <v>20</v>
      </c>
      <c r="K202" s="108" t="s">
        <v>20</v>
      </c>
      <c r="L202" s="317" t="s">
        <v>55</v>
      </c>
      <c r="M202" s="318" t="s">
        <v>170</v>
      </c>
    </row>
    <row r="203" spans="1:13" ht="27" customHeight="1">
      <c r="A203" s="316"/>
      <c r="B203" s="316"/>
      <c r="C203" s="317"/>
      <c r="D203" s="103">
        <v>2018</v>
      </c>
      <c r="E203" s="140" t="s">
        <v>20</v>
      </c>
      <c r="F203" s="140" t="s">
        <v>20</v>
      </c>
      <c r="G203" s="140" t="s">
        <v>20</v>
      </c>
      <c r="H203" s="140" t="s">
        <v>20</v>
      </c>
      <c r="I203" s="140" t="s">
        <v>20</v>
      </c>
      <c r="J203" s="141" t="s">
        <v>20</v>
      </c>
      <c r="K203" s="108" t="s">
        <v>20</v>
      </c>
      <c r="L203" s="317"/>
      <c r="M203" s="318"/>
    </row>
    <row r="204" spans="1:13" ht="26.25" customHeight="1">
      <c r="A204" s="316"/>
      <c r="B204" s="316"/>
      <c r="C204" s="317"/>
      <c r="D204" s="103">
        <v>2019</v>
      </c>
      <c r="E204" s="140" t="s">
        <v>20</v>
      </c>
      <c r="F204" s="140" t="s">
        <v>20</v>
      </c>
      <c r="G204" s="140" t="s">
        <v>20</v>
      </c>
      <c r="H204" s="140" t="s">
        <v>20</v>
      </c>
      <c r="I204" s="140" t="s">
        <v>20</v>
      </c>
      <c r="J204" s="141" t="s">
        <v>20</v>
      </c>
      <c r="K204" s="108" t="s">
        <v>20</v>
      </c>
      <c r="L204" s="317"/>
      <c r="M204" s="318"/>
    </row>
    <row r="205" spans="1:13" ht="24.75" customHeight="1">
      <c r="A205" s="316"/>
      <c r="B205" s="316"/>
      <c r="C205" s="317"/>
      <c r="D205" s="169">
        <v>2020</v>
      </c>
      <c r="E205" s="140" t="s">
        <v>20</v>
      </c>
      <c r="F205" s="140" t="s">
        <v>20</v>
      </c>
      <c r="G205" s="140" t="s">
        <v>20</v>
      </c>
      <c r="H205" s="140" t="s">
        <v>20</v>
      </c>
      <c r="I205" s="140" t="s">
        <v>20</v>
      </c>
      <c r="J205" s="141" t="s">
        <v>20</v>
      </c>
      <c r="K205" s="108" t="s">
        <v>20</v>
      </c>
      <c r="L205" s="317"/>
      <c r="M205" s="318"/>
    </row>
    <row r="206" spans="1:13" ht="27" customHeight="1">
      <c r="A206" s="316"/>
      <c r="B206" s="316"/>
      <c r="C206" s="317"/>
      <c r="D206" s="170">
        <v>2021</v>
      </c>
      <c r="E206" s="108" t="s">
        <v>20</v>
      </c>
      <c r="F206" s="108" t="s">
        <v>20</v>
      </c>
      <c r="G206" s="108" t="s">
        <v>20</v>
      </c>
      <c r="H206" s="108" t="s">
        <v>20</v>
      </c>
      <c r="I206" s="108" t="s">
        <v>20</v>
      </c>
      <c r="J206" s="127" t="s">
        <v>20</v>
      </c>
      <c r="K206" s="108" t="s">
        <v>20</v>
      </c>
      <c r="L206" s="317"/>
      <c r="M206" s="318"/>
    </row>
    <row r="207" spans="1:13" ht="24" customHeight="1">
      <c r="A207" s="316"/>
      <c r="B207" s="316"/>
      <c r="C207" s="317"/>
      <c r="D207" s="171">
        <v>2022</v>
      </c>
      <c r="E207" s="132" t="s">
        <v>20</v>
      </c>
      <c r="F207" s="132" t="s">
        <v>20</v>
      </c>
      <c r="G207" s="132" t="s">
        <v>20</v>
      </c>
      <c r="H207" s="132" t="s">
        <v>20</v>
      </c>
      <c r="I207" s="132" t="s">
        <v>20</v>
      </c>
      <c r="J207" s="132" t="s">
        <v>20</v>
      </c>
      <c r="K207" s="132" t="s">
        <v>20</v>
      </c>
      <c r="L207" s="317"/>
      <c r="M207" s="318"/>
    </row>
    <row r="208" spans="1:13" ht="24" customHeight="1" thickBot="1">
      <c r="A208" s="316"/>
      <c r="B208" s="316"/>
      <c r="C208" s="317"/>
      <c r="D208" s="108">
        <v>2023</v>
      </c>
      <c r="E208" s="108" t="s">
        <v>20</v>
      </c>
      <c r="F208" s="108" t="s">
        <v>20</v>
      </c>
      <c r="G208" s="108" t="s">
        <v>20</v>
      </c>
      <c r="H208" s="108" t="s">
        <v>20</v>
      </c>
      <c r="I208" s="108" t="s">
        <v>20</v>
      </c>
      <c r="J208" s="108" t="s">
        <v>20</v>
      </c>
      <c r="K208" s="108" t="s">
        <v>20</v>
      </c>
      <c r="L208" s="317"/>
      <c r="M208" s="318"/>
    </row>
    <row r="209" spans="1:13" ht="24" customHeight="1" thickBot="1">
      <c r="A209" s="316"/>
      <c r="B209" s="316"/>
      <c r="C209" s="317"/>
      <c r="D209" s="151">
        <v>2024</v>
      </c>
      <c r="E209" s="108"/>
      <c r="F209" s="108"/>
      <c r="G209" s="108"/>
      <c r="H209" s="108"/>
      <c r="I209" s="108"/>
      <c r="J209" s="108"/>
      <c r="K209" s="108"/>
      <c r="L209" s="317"/>
      <c r="M209" s="318"/>
    </row>
    <row r="210" spans="1:13" ht="24" customHeight="1" thickBot="1">
      <c r="A210" s="316"/>
      <c r="B210" s="316"/>
      <c r="C210" s="317"/>
      <c r="D210" s="158">
        <v>2025</v>
      </c>
      <c r="E210" s="108" t="s">
        <v>20</v>
      </c>
      <c r="F210" s="108" t="s">
        <v>20</v>
      </c>
      <c r="G210" s="108" t="s">
        <v>20</v>
      </c>
      <c r="H210" s="108" t="s">
        <v>20</v>
      </c>
      <c r="I210" s="108" t="s">
        <v>20</v>
      </c>
      <c r="J210" s="108" t="s">
        <v>20</v>
      </c>
      <c r="K210" s="108" t="s">
        <v>20</v>
      </c>
      <c r="L210" s="317"/>
      <c r="M210" s="318"/>
    </row>
    <row r="211" spans="1:13" ht="23.25" customHeight="1">
      <c r="A211" s="319" t="s">
        <v>83</v>
      </c>
      <c r="B211" s="319"/>
      <c r="C211" s="319"/>
      <c r="D211" s="172">
        <v>2017</v>
      </c>
      <c r="E211" s="173">
        <f>J211+K211</f>
        <v>124.4</v>
      </c>
      <c r="F211" s="173" t="s">
        <v>20</v>
      </c>
      <c r="G211" s="173" t="s">
        <v>20</v>
      </c>
      <c r="H211" s="173" t="s">
        <v>20</v>
      </c>
      <c r="I211" s="173" t="s">
        <v>20</v>
      </c>
      <c r="J211" s="173">
        <f>J12+J21+J39+J49+J132+J149</f>
        <v>74.4</v>
      </c>
      <c r="K211" s="173">
        <v>50</v>
      </c>
      <c r="L211" s="320"/>
      <c r="M211" s="321"/>
    </row>
    <row r="212" spans="1:13" ht="24.75" customHeight="1">
      <c r="A212" s="319"/>
      <c r="B212" s="319"/>
      <c r="C212" s="319"/>
      <c r="D212" s="174">
        <v>2018</v>
      </c>
      <c r="E212" s="175">
        <f>E13+E22+E31+E41+E50+E59+E68+E133+E150+E159</f>
        <v>399.5</v>
      </c>
      <c r="F212" s="175" t="s">
        <v>20</v>
      </c>
      <c r="G212" s="175">
        <v>15</v>
      </c>
      <c r="H212" s="175" t="s">
        <v>20</v>
      </c>
      <c r="I212" s="175">
        <v>15</v>
      </c>
      <c r="J212" s="175">
        <f>J13+J22+J50+J59+J133+J150</f>
        <v>84.5</v>
      </c>
      <c r="K212" s="176">
        <v>300</v>
      </c>
      <c r="L212" s="320"/>
      <c r="M212" s="321"/>
    </row>
    <row r="213" spans="1:13" ht="21.75" customHeight="1">
      <c r="A213" s="319"/>
      <c r="B213" s="319"/>
      <c r="C213" s="319"/>
      <c r="D213" s="174">
        <v>2019</v>
      </c>
      <c r="E213" s="177">
        <f>J213+K213+I213</f>
        <v>347.747</v>
      </c>
      <c r="F213" s="175" t="s">
        <v>20</v>
      </c>
      <c r="G213" s="175">
        <v>45</v>
      </c>
      <c r="H213" s="175" t="s">
        <v>20</v>
      </c>
      <c r="I213" s="175">
        <f>I69</f>
        <v>45</v>
      </c>
      <c r="J213" s="177">
        <f>J14+J23+J42+J51+J60+J134+J151</f>
        <v>96.257</v>
      </c>
      <c r="K213" s="178">
        <f>K32+K160</f>
        <v>206.49</v>
      </c>
      <c r="L213" s="320"/>
      <c r="M213" s="321"/>
    </row>
    <row r="214" spans="1:13" ht="21.75" customHeight="1">
      <c r="A214" s="319"/>
      <c r="B214" s="319"/>
      <c r="C214" s="319"/>
      <c r="D214" s="174">
        <v>2020</v>
      </c>
      <c r="E214" s="177">
        <f>J214+K214</f>
        <v>132.989</v>
      </c>
      <c r="F214" s="175" t="s">
        <v>20</v>
      </c>
      <c r="G214" s="175" t="s">
        <v>20</v>
      </c>
      <c r="H214" s="175" t="s">
        <v>20</v>
      </c>
      <c r="I214" s="175" t="s">
        <v>20</v>
      </c>
      <c r="J214" s="177">
        <f>J15+J24+J43+J52+J61+J108+J135+J152</f>
        <v>87.989</v>
      </c>
      <c r="K214" s="176">
        <f>K33+K161</f>
        <v>45</v>
      </c>
      <c r="L214" s="320"/>
      <c r="M214" s="321"/>
    </row>
    <row r="215" spans="1:13" ht="21.75" customHeight="1">
      <c r="A215" s="319"/>
      <c r="B215" s="319"/>
      <c r="C215" s="319"/>
      <c r="D215" s="174">
        <v>2021</v>
      </c>
      <c r="E215" s="175">
        <f>J215+K215+I215</f>
        <v>187.6</v>
      </c>
      <c r="F215" s="175" t="s">
        <v>20</v>
      </c>
      <c r="G215" s="175">
        <f>I215</f>
        <v>30</v>
      </c>
      <c r="H215" s="175" t="s">
        <v>20</v>
      </c>
      <c r="I215" s="175">
        <f>I72+I71</f>
        <v>30</v>
      </c>
      <c r="J215" s="175">
        <f>J16+J25+J44+J53+J62+J109+J110+J136+J153</f>
        <v>55.6</v>
      </c>
      <c r="K215" s="179">
        <f>K34+K162</f>
        <v>102</v>
      </c>
      <c r="L215" s="320"/>
      <c r="M215" s="321"/>
    </row>
    <row r="216" spans="1:13" ht="21" customHeight="1">
      <c r="A216" s="319"/>
      <c r="B216" s="319"/>
      <c r="C216" s="319"/>
      <c r="D216" s="174">
        <v>2022</v>
      </c>
      <c r="E216" s="175">
        <f>E17+E26+E45+E54+E63+E73+E111+E137+E154</f>
        <v>102</v>
      </c>
      <c r="F216" s="175" t="s">
        <v>20</v>
      </c>
      <c r="G216" s="175">
        <v>25</v>
      </c>
      <c r="H216" s="175" t="s">
        <v>20</v>
      </c>
      <c r="I216" s="175">
        <v>25</v>
      </c>
      <c r="J216" s="175">
        <f>J17+J26+J45+J54+J63+J111+J137+J154</f>
        <v>77</v>
      </c>
      <c r="K216" s="179">
        <v>0</v>
      </c>
      <c r="L216" s="320"/>
      <c r="M216" s="321"/>
    </row>
    <row r="217" spans="1:13" ht="21" customHeight="1">
      <c r="A217" s="319"/>
      <c r="B217" s="319"/>
      <c r="C217" s="319"/>
      <c r="D217" s="180">
        <v>2023</v>
      </c>
      <c r="E217" s="175">
        <f>E18+E27+E46+E55+E64+E74+E112+E138+E155</f>
        <v>93</v>
      </c>
      <c r="F217" s="175" t="s">
        <v>20</v>
      </c>
      <c r="G217" s="175" t="s">
        <v>20</v>
      </c>
      <c r="H217" s="175" t="s">
        <v>20</v>
      </c>
      <c r="I217" s="175" t="s">
        <v>20</v>
      </c>
      <c r="J217" s="181">
        <f>J155+J138+J112+J64+J55+J46+J27+J18</f>
        <v>93</v>
      </c>
      <c r="K217" s="182" t="s">
        <v>20</v>
      </c>
      <c r="L217" s="320"/>
      <c r="M217" s="321"/>
    </row>
    <row r="218" spans="1:13" ht="21" customHeight="1" thickBot="1">
      <c r="A218" s="319"/>
      <c r="B218" s="319"/>
      <c r="C218" s="319"/>
      <c r="D218" s="180">
        <v>2024</v>
      </c>
      <c r="E218" s="175">
        <f>E19+E28+E47+E56+E65+E75+E113+E139+E156</f>
        <v>93</v>
      </c>
      <c r="F218" s="175" t="s">
        <v>20</v>
      </c>
      <c r="G218" s="175" t="s">
        <v>20</v>
      </c>
      <c r="H218" s="175" t="s">
        <v>20</v>
      </c>
      <c r="I218" s="175" t="s">
        <v>20</v>
      </c>
      <c r="J218" s="181">
        <v>93</v>
      </c>
      <c r="K218" s="182" t="str">
        <f>K166</f>
        <v>-</v>
      </c>
      <c r="L218" s="320"/>
      <c r="M218" s="321"/>
    </row>
    <row r="219" spans="1:13" ht="21" customHeight="1" thickBot="1">
      <c r="A219" s="319"/>
      <c r="B219" s="319"/>
      <c r="C219" s="319"/>
      <c r="D219" s="180">
        <v>2025</v>
      </c>
      <c r="E219" s="175">
        <f>E20+E29+E48+E57+E66+E76+E114+E140+E157</f>
        <v>43</v>
      </c>
      <c r="F219" s="181"/>
      <c r="G219" s="181"/>
      <c r="H219" s="181"/>
      <c r="I219" s="181"/>
      <c r="J219" s="181">
        <f>E219</f>
        <v>43</v>
      </c>
      <c r="K219" s="182"/>
      <c r="L219" s="320"/>
      <c r="M219" s="321"/>
    </row>
    <row r="220" spans="1:13" ht="24" customHeight="1" thickBot="1">
      <c r="A220" s="319"/>
      <c r="B220" s="319"/>
      <c r="C220" s="319"/>
      <c r="D220" s="183" t="s">
        <v>196</v>
      </c>
      <c r="E220" s="184">
        <f>E211+E212+E213+E214+E215+E216+E217+E218+E219</f>
        <v>1523.2359999999999</v>
      </c>
      <c r="F220" s="185" t="s">
        <v>20</v>
      </c>
      <c r="G220" s="185">
        <f>G212+G213+G215+G216</f>
        <v>115</v>
      </c>
      <c r="H220" s="185" t="s">
        <v>20</v>
      </c>
      <c r="I220" s="185">
        <f>I212+I213+I215+I216</f>
        <v>115</v>
      </c>
      <c r="J220" s="184">
        <f>J215+J214+J213+J212+J211+J216+J217+J218+J219</f>
        <v>704.746</v>
      </c>
      <c r="K220" s="186">
        <f>K211+K212+K213+K214+K215</f>
        <v>703.49</v>
      </c>
      <c r="L220" s="320"/>
      <c r="M220" s="321"/>
    </row>
    <row r="221" ht="17.25" customHeight="1"/>
    <row r="222" ht="17.25" customHeight="1"/>
    <row r="223" ht="17.25" customHeight="1"/>
    <row r="224" ht="17.25" customHeight="1"/>
  </sheetData>
  <sheetProtection selectLockedCells="1" selectUnlockedCells="1"/>
  <mergeCells count="138">
    <mergeCell ref="A202:B210"/>
    <mergeCell ref="C202:C210"/>
    <mergeCell ref="L202:L210"/>
    <mergeCell ref="M202:M210"/>
    <mergeCell ref="A211:C220"/>
    <mergeCell ref="L211:L220"/>
    <mergeCell ref="M211:M220"/>
    <mergeCell ref="I183:I184"/>
    <mergeCell ref="J183:J184"/>
    <mergeCell ref="K183:K184"/>
    <mergeCell ref="L183:L192"/>
    <mergeCell ref="M183:M192"/>
    <mergeCell ref="A193:B201"/>
    <mergeCell ref="C193:C201"/>
    <mergeCell ref="L193:L201"/>
    <mergeCell ref="M193:M201"/>
    <mergeCell ref="F171:F174"/>
    <mergeCell ref="I171:I174"/>
    <mergeCell ref="J171:J174"/>
    <mergeCell ref="A183:B192"/>
    <mergeCell ref="C183:C192"/>
    <mergeCell ref="D183:D184"/>
    <mergeCell ref="E183:E184"/>
    <mergeCell ref="F183:F184"/>
    <mergeCell ref="G183:G184"/>
    <mergeCell ref="H183:H184"/>
    <mergeCell ref="A158:A166"/>
    <mergeCell ref="C158:C166"/>
    <mergeCell ref="L158:L166"/>
    <mergeCell ref="M158:M166"/>
    <mergeCell ref="A167:A182"/>
    <mergeCell ref="C167:C182"/>
    <mergeCell ref="L167:L182"/>
    <mergeCell ref="M167:M182"/>
    <mergeCell ref="D171:D174"/>
    <mergeCell ref="E171:E174"/>
    <mergeCell ref="A141:A148"/>
    <mergeCell ref="B141:C148"/>
    <mergeCell ref="L141:L148"/>
    <mergeCell ref="M141:M148"/>
    <mergeCell ref="A149:A157"/>
    <mergeCell ref="B149:C157"/>
    <mergeCell ref="L149:L157"/>
    <mergeCell ref="M149:M157"/>
    <mergeCell ref="A124:A131"/>
    <mergeCell ref="C124:C131"/>
    <mergeCell ref="L124:L131"/>
    <mergeCell ref="M124:M131"/>
    <mergeCell ref="A132:A140"/>
    <mergeCell ref="B132:C140"/>
    <mergeCell ref="L132:L140"/>
    <mergeCell ref="M132:M140"/>
    <mergeCell ref="A105:A114"/>
    <mergeCell ref="C105:C114"/>
    <mergeCell ref="L105:L114"/>
    <mergeCell ref="M105:M114"/>
    <mergeCell ref="D109:D110"/>
    <mergeCell ref="A115:A123"/>
    <mergeCell ref="B115:C123"/>
    <mergeCell ref="L115:L123"/>
    <mergeCell ref="M115:M123"/>
    <mergeCell ref="H95:H96"/>
    <mergeCell ref="I95:I96"/>
    <mergeCell ref="J95:J96"/>
    <mergeCell ref="K95:K96"/>
    <mergeCell ref="L95:L104"/>
    <mergeCell ref="M95:M104"/>
    <mergeCell ref="A95:A104"/>
    <mergeCell ref="B95:C104"/>
    <mergeCell ref="D95:D96"/>
    <mergeCell ref="E95:E96"/>
    <mergeCell ref="F95:F96"/>
    <mergeCell ref="G95:G96"/>
    <mergeCell ref="A77:A85"/>
    <mergeCell ref="B77:C85"/>
    <mergeCell ref="L77:L85"/>
    <mergeCell ref="M77:M85"/>
    <mergeCell ref="A86:A94"/>
    <mergeCell ref="B86:C94"/>
    <mergeCell ref="L86:L94"/>
    <mergeCell ref="M86:M94"/>
    <mergeCell ref="A67:A76"/>
    <mergeCell ref="B67:C76"/>
    <mergeCell ref="L67:L68"/>
    <mergeCell ref="M67:M76"/>
    <mergeCell ref="L69:L70"/>
    <mergeCell ref="D71:D72"/>
    <mergeCell ref="L73:L76"/>
    <mergeCell ref="A49:A57"/>
    <mergeCell ref="B49:C57"/>
    <mergeCell ref="L49:L66"/>
    <mergeCell ref="M49:M66"/>
    <mergeCell ref="A58:A66"/>
    <mergeCell ref="C58:C66"/>
    <mergeCell ref="H39:H40"/>
    <mergeCell ref="I39:I40"/>
    <mergeCell ref="J39:J40"/>
    <mergeCell ref="K39:K40"/>
    <mergeCell ref="L39:L48"/>
    <mergeCell ref="M39:M48"/>
    <mergeCell ref="A39:A48"/>
    <mergeCell ref="B39:C48"/>
    <mergeCell ref="D39:D40"/>
    <mergeCell ref="E39:E40"/>
    <mergeCell ref="F39:F40"/>
    <mergeCell ref="G39:G40"/>
    <mergeCell ref="A21:A29"/>
    <mergeCell ref="B21:C29"/>
    <mergeCell ref="L21:L29"/>
    <mergeCell ref="M21:M29"/>
    <mergeCell ref="A30:A38"/>
    <mergeCell ref="B30:C38"/>
    <mergeCell ref="L30:L38"/>
    <mergeCell ref="M30:M38"/>
    <mergeCell ref="B8:C8"/>
    <mergeCell ref="A9:M9"/>
    <mergeCell ref="A10:M10"/>
    <mergeCell ref="A11:M11"/>
    <mergeCell ref="A12:A20"/>
    <mergeCell ref="B12:C20"/>
    <mergeCell ref="L12:L20"/>
    <mergeCell ref="M12:M20"/>
    <mergeCell ref="F4:F7"/>
    <mergeCell ref="G4:J4"/>
    <mergeCell ref="G5:I5"/>
    <mergeCell ref="J5:J7"/>
    <mergeCell ref="G6:G7"/>
    <mergeCell ref="H6:I6"/>
    <mergeCell ref="A1:M1"/>
    <mergeCell ref="A2:M2"/>
    <mergeCell ref="A3:A7"/>
    <mergeCell ref="B3:C7"/>
    <mergeCell ref="D3:D7"/>
    <mergeCell ref="E3:E7"/>
    <mergeCell ref="F3:J3"/>
    <mergeCell ref="K3:K7"/>
    <mergeCell ref="L3:L7"/>
    <mergeCell ref="M3:M7"/>
  </mergeCells>
  <printOptions/>
  <pageMargins left="0.39375" right="0.19652777777777777" top="0.3541666666666667" bottom="0.2" header="0.5118055555555555" footer="0.5118055555555555"/>
  <pageSetup horizontalDpi="300" verticalDpi="300" orientation="landscape" paperSize="9" scale="38" r:id="rId1"/>
  <rowBreaks count="3" manualBreakCount="3">
    <brk id="57" max="255" man="1"/>
    <brk id="114" max="255" man="1"/>
    <brk id="1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N100"/>
  <sheetViews>
    <sheetView tabSelected="1" view="pageBreakPreview" zoomScale="50" zoomScaleNormal="78" zoomScaleSheetLayoutView="50" zoomScalePageLayoutView="0" workbookViewId="0" topLeftCell="B70">
      <selection activeCell="I84" sqref="I84"/>
    </sheetView>
  </sheetViews>
  <sheetFormatPr defaultColWidth="9.140625" defaultRowHeight="15"/>
  <cols>
    <col min="1" max="1" width="5.7109375" style="91" customWidth="1"/>
    <col min="2" max="2" width="50.140625" style="91" customWidth="1"/>
    <col min="3" max="3" width="14.8515625" style="91" customWidth="1"/>
    <col min="4" max="4" width="18.8515625" style="91" customWidth="1"/>
    <col min="5" max="5" width="10.421875" style="91" customWidth="1"/>
    <col min="6" max="6" width="9.00390625" style="91" customWidth="1"/>
    <col min="7" max="7" width="20.421875" style="91" customWidth="1"/>
    <col min="8" max="8" width="17.28125" style="91" customWidth="1"/>
    <col min="9" max="9" width="18.57421875" style="91" customWidth="1"/>
    <col min="10" max="10" width="24.8515625" style="91" customWidth="1"/>
    <col min="11" max="11" width="65.7109375" style="91" customWidth="1"/>
    <col min="12" max="12" width="116.28125" style="91" customWidth="1"/>
    <col min="13" max="14" width="9.28125" style="91" customWidth="1"/>
    <col min="15" max="16384" width="8.8515625" style="91" customWidth="1"/>
  </cols>
  <sheetData>
    <row r="1" spans="1:13" ht="30.75" customHeight="1">
      <c r="A1" s="322" t="s">
        <v>84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92"/>
    </row>
    <row r="2" spans="1:13" ht="37.5" customHeight="1">
      <c r="A2" s="323" t="s">
        <v>171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92"/>
    </row>
    <row r="3" spans="1:13" ht="23.25" customHeight="1">
      <c r="A3" s="298" t="s">
        <v>2</v>
      </c>
      <c r="B3" s="298" t="s">
        <v>106</v>
      </c>
      <c r="C3" s="298" t="s">
        <v>4</v>
      </c>
      <c r="D3" s="298" t="s">
        <v>172</v>
      </c>
      <c r="E3" s="298" t="s">
        <v>6</v>
      </c>
      <c r="F3" s="298"/>
      <c r="G3" s="298"/>
      <c r="H3" s="298"/>
      <c r="I3" s="298"/>
      <c r="J3" s="298" t="s">
        <v>7</v>
      </c>
      <c r="K3" s="298" t="s">
        <v>8</v>
      </c>
      <c r="L3" s="298" t="s">
        <v>47</v>
      </c>
      <c r="M3" s="92"/>
    </row>
    <row r="4" spans="1:13" ht="24" customHeight="1">
      <c r="A4" s="298"/>
      <c r="B4" s="298"/>
      <c r="C4" s="298"/>
      <c r="D4" s="298"/>
      <c r="E4" s="298" t="s">
        <v>9</v>
      </c>
      <c r="F4" s="298" t="s">
        <v>10</v>
      </c>
      <c r="G4" s="298"/>
      <c r="H4" s="298"/>
      <c r="I4" s="298"/>
      <c r="J4" s="298"/>
      <c r="K4" s="298"/>
      <c r="L4" s="298"/>
      <c r="M4" s="92"/>
    </row>
    <row r="5" spans="1:13" ht="42" customHeight="1">
      <c r="A5" s="298"/>
      <c r="B5" s="298"/>
      <c r="C5" s="298"/>
      <c r="D5" s="298"/>
      <c r="E5" s="298"/>
      <c r="F5" s="298" t="s">
        <v>11</v>
      </c>
      <c r="G5" s="298"/>
      <c r="H5" s="298"/>
      <c r="I5" s="298" t="s">
        <v>12</v>
      </c>
      <c r="J5" s="298"/>
      <c r="K5" s="298"/>
      <c r="L5" s="298"/>
      <c r="M5" s="92"/>
    </row>
    <row r="6" spans="1:13" ht="18.75" customHeight="1">
      <c r="A6" s="298"/>
      <c r="B6" s="298"/>
      <c r="C6" s="298"/>
      <c r="D6" s="298"/>
      <c r="E6" s="298"/>
      <c r="F6" s="298" t="s">
        <v>14</v>
      </c>
      <c r="G6" s="298" t="s">
        <v>13</v>
      </c>
      <c r="H6" s="298"/>
      <c r="I6" s="298"/>
      <c r="J6" s="298"/>
      <c r="K6" s="298"/>
      <c r="L6" s="298"/>
      <c r="M6" s="92"/>
    </row>
    <row r="7" spans="1:13" ht="58.5" customHeight="1">
      <c r="A7" s="298"/>
      <c r="B7" s="298"/>
      <c r="C7" s="298"/>
      <c r="D7" s="298"/>
      <c r="E7" s="298"/>
      <c r="F7" s="298"/>
      <c r="G7" s="76" t="s">
        <v>15</v>
      </c>
      <c r="H7" s="76" t="s">
        <v>16</v>
      </c>
      <c r="I7" s="298"/>
      <c r="J7" s="298"/>
      <c r="K7" s="298"/>
      <c r="L7" s="298"/>
      <c r="M7" s="92"/>
    </row>
    <row r="8" spans="1:13" ht="24" customHeight="1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92"/>
    </row>
    <row r="9" spans="1:13" ht="21.75" customHeight="1">
      <c r="A9" s="326" t="s">
        <v>173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92"/>
    </row>
    <row r="10" spans="1:13" ht="18.75" customHeight="1">
      <c r="A10" s="327" t="s">
        <v>174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92"/>
    </row>
    <row r="11" spans="1:13" ht="20.25" customHeight="1">
      <c r="A11" s="328" t="s">
        <v>175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92"/>
    </row>
    <row r="12" spans="1:13" ht="10.5" customHeight="1">
      <c r="A12" s="301" t="s">
        <v>17</v>
      </c>
      <c r="B12" s="301" t="s">
        <v>176</v>
      </c>
      <c r="C12" s="304">
        <v>2017</v>
      </c>
      <c r="D12" s="324">
        <v>264.99311</v>
      </c>
      <c r="E12" s="325" t="s">
        <v>20</v>
      </c>
      <c r="F12" s="325" t="s">
        <v>20</v>
      </c>
      <c r="G12" s="325" t="s">
        <v>20</v>
      </c>
      <c r="H12" s="325" t="s">
        <v>20</v>
      </c>
      <c r="I12" s="324">
        <v>264.99311</v>
      </c>
      <c r="J12" s="329" t="s">
        <v>20</v>
      </c>
      <c r="K12" s="301" t="s">
        <v>177</v>
      </c>
      <c r="L12" s="330" t="s">
        <v>178</v>
      </c>
      <c r="M12" s="92"/>
    </row>
    <row r="13" spans="1:13" ht="9" customHeight="1">
      <c r="A13" s="301"/>
      <c r="B13" s="301"/>
      <c r="C13" s="304"/>
      <c r="D13" s="324"/>
      <c r="E13" s="324"/>
      <c r="F13" s="325"/>
      <c r="G13" s="325"/>
      <c r="H13" s="325"/>
      <c r="I13" s="325"/>
      <c r="J13" s="329"/>
      <c r="K13" s="301"/>
      <c r="L13" s="330"/>
      <c r="M13" s="92"/>
    </row>
    <row r="14" spans="1:13" ht="12.75" customHeight="1">
      <c r="A14" s="301"/>
      <c r="B14" s="301"/>
      <c r="C14" s="304">
        <v>2018</v>
      </c>
      <c r="D14" s="324">
        <v>355.416</v>
      </c>
      <c r="E14" s="325" t="s">
        <v>20</v>
      </c>
      <c r="F14" s="325" t="s">
        <v>20</v>
      </c>
      <c r="G14" s="325" t="s">
        <v>20</v>
      </c>
      <c r="H14" s="325" t="s">
        <v>20</v>
      </c>
      <c r="I14" s="324">
        <v>355.416</v>
      </c>
      <c r="J14" s="329" t="s">
        <v>20</v>
      </c>
      <c r="K14" s="301"/>
      <c r="L14" s="330"/>
      <c r="M14" s="92"/>
    </row>
    <row r="15" spans="1:13" ht="12" customHeight="1">
      <c r="A15" s="301"/>
      <c r="B15" s="301"/>
      <c r="C15" s="304"/>
      <c r="D15" s="324"/>
      <c r="E15" s="325"/>
      <c r="F15" s="325"/>
      <c r="G15" s="325"/>
      <c r="H15" s="325"/>
      <c r="I15" s="324"/>
      <c r="J15" s="329"/>
      <c r="K15" s="301"/>
      <c r="L15" s="330"/>
      <c r="M15" s="92"/>
    </row>
    <row r="16" spans="1:14" ht="21" customHeight="1">
      <c r="A16" s="301"/>
      <c r="B16" s="301"/>
      <c r="C16" s="103">
        <v>2019</v>
      </c>
      <c r="D16" s="104">
        <f aca="true" t="shared" si="0" ref="D16:D22">I16</f>
        <v>317.85188</v>
      </c>
      <c r="E16" s="105" t="s">
        <v>20</v>
      </c>
      <c r="F16" s="105"/>
      <c r="G16" s="105" t="s">
        <v>20</v>
      </c>
      <c r="H16" s="105" t="s">
        <v>20</v>
      </c>
      <c r="I16" s="104">
        <v>317.85188</v>
      </c>
      <c r="J16" s="106" t="s">
        <v>20</v>
      </c>
      <c r="K16" s="301"/>
      <c r="L16" s="330"/>
      <c r="M16" s="92"/>
      <c r="N16" s="93"/>
    </row>
    <row r="17" spans="1:14" ht="20.25" customHeight="1">
      <c r="A17" s="301"/>
      <c r="B17" s="301"/>
      <c r="C17" s="103">
        <v>2020</v>
      </c>
      <c r="D17" s="107">
        <f t="shared" si="0"/>
        <v>230.85349</v>
      </c>
      <c r="E17" s="105" t="s">
        <v>20</v>
      </c>
      <c r="F17" s="105" t="s">
        <v>20</v>
      </c>
      <c r="G17" s="105" t="s">
        <v>20</v>
      </c>
      <c r="H17" s="105" t="s">
        <v>20</v>
      </c>
      <c r="I17" s="104">
        <v>230.85349</v>
      </c>
      <c r="J17" s="106" t="s">
        <v>20</v>
      </c>
      <c r="K17" s="301"/>
      <c r="L17" s="330"/>
      <c r="M17" s="92"/>
      <c r="N17" s="93"/>
    </row>
    <row r="18" spans="1:14" ht="21.75" customHeight="1">
      <c r="A18" s="301"/>
      <c r="B18" s="301"/>
      <c r="C18" s="108">
        <v>2021</v>
      </c>
      <c r="D18" s="104">
        <f t="shared" si="0"/>
        <v>124.73233</v>
      </c>
      <c r="E18" s="109" t="s">
        <v>20</v>
      </c>
      <c r="F18" s="109" t="s">
        <v>20</v>
      </c>
      <c r="G18" s="109" t="s">
        <v>20</v>
      </c>
      <c r="H18" s="109" t="s">
        <v>20</v>
      </c>
      <c r="I18" s="110">
        <v>124.73233</v>
      </c>
      <c r="J18" s="108" t="s">
        <v>20</v>
      </c>
      <c r="K18" s="301"/>
      <c r="L18" s="330"/>
      <c r="M18" s="92"/>
      <c r="N18" s="93"/>
    </row>
    <row r="19" spans="1:14" ht="24" customHeight="1">
      <c r="A19" s="301"/>
      <c r="B19" s="301"/>
      <c r="C19" s="108">
        <v>2022</v>
      </c>
      <c r="D19" s="104">
        <f t="shared" si="0"/>
        <v>127.01976</v>
      </c>
      <c r="E19" s="109" t="s">
        <v>20</v>
      </c>
      <c r="F19" s="109" t="s">
        <v>20</v>
      </c>
      <c r="G19" s="109" t="s">
        <v>20</v>
      </c>
      <c r="H19" s="109" t="s">
        <v>20</v>
      </c>
      <c r="I19" s="104">
        <v>127.01976</v>
      </c>
      <c r="J19" s="108" t="s">
        <v>20</v>
      </c>
      <c r="K19" s="301"/>
      <c r="L19" s="330"/>
      <c r="M19" s="92"/>
      <c r="N19" s="93"/>
    </row>
    <row r="20" spans="1:14" ht="21.75" customHeight="1">
      <c r="A20" s="301"/>
      <c r="B20" s="301"/>
      <c r="C20" s="108">
        <v>2023</v>
      </c>
      <c r="D20" s="105">
        <f>I20</f>
        <v>125</v>
      </c>
      <c r="E20" s="111" t="s">
        <v>20</v>
      </c>
      <c r="F20" s="111" t="s">
        <v>20</v>
      </c>
      <c r="G20" s="111" t="s">
        <v>20</v>
      </c>
      <c r="H20" s="111" t="s">
        <v>20</v>
      </c>
      <c r="I20" s="105">
        <v>125</v>
      </c>
      <c r="J20" s="108" t="s">
        <v>20</v>
      </c>
      <c r="K20" s="301"/>
      <c r="L20" s="330"/>
      <c r="M20" s="92"/>
      <c r="N20" s="93"/>
    </row>
    <row r="21" spans="1:14" ht="21.75" customHeight="1">
      <c r="A21" s="301"/>
      <c r="B21" s="301"/>
      <c r="C21" s="108">
        <v>2024</v>
      </c>
      <c r="D21" s="244">
        <f>I21</f>
        <v>125</v>
      </c>
      <c r="E21" s="111"/>
      <c r="F21" s="111"/>
      <c r="G21" s="111"/>
      <c r="H21" s="111"/>
      <c r="I21" s="244">
        <v>125</v>
      </c>
      <c r="J21" s="108"/>
      <c r="K21" s="301"/>
      <c r="L21" s="330"/>
      <c r="M21" s="92"/>
      <c r="N21" s="93"/>
    </row>
    <row r="22" spans="1:14" ht="21.75" customHeight="1">
      <c r="A22" s="301"/>
      <c r="B22" s="301"/>
      <c r="C22" s="108">
        <v>2025</v>
      </c>
      <c r="D22" s="105">
        <f t="shared" si="0"/>
        <v>125</v>
      </c>
      <c r="E22" s="111" t="s">
        <v>20</v>
      </c>
      <c r="F22" s="111" t="s">
        <v>20</v>
      </c>
      <c r="G22" s="111" t="s">
        <v>20</v>
      </c>
      <c r="H22" s="111" t="s">
        <v>20</v>
      </c>
      <c r="I22" s="244">
        <v>125</v>
      </c>
      <c r="J22" s="108" t="s">
        <v>20</v>
      </c>
      <c r="K22" s="301"/>
      <c r="L22" s="330"/>
      <c r="M22" s="92"/>
      <c r="N22" s="93"/>
    </row>
    <row r="23" spans="1:13" ht="11.25" customHeight="1">
      <c r="A23" s="301" t="s">
        <v>53</v>
      </c>
      <c r="B23" s="301" t="s">
        <v>179</v>
      </c>
      <c r="C23" s="304">
        <v>2017</v>
      </c>
      <c r="D23" s="324">
        <v>140.20717</v>
      </c>
      <c r="E23" s="325" t="s">
        <v>20</v>
      </c>
      <c r="F23" s="325" t="s">
        <v>20</v>
      </c>
      <c r="G23" s="325" t="s">
        <v>20</v>
      </c>
      <c r="H23" s="325" t="s">
        <v>20</v>
      </c>
      <c r="I23" s="324">
        <v>140.20717</v>
      </c>
      <c r="J23" s="329" t="s">
        <v>20</v>
      </c>
      <c r="K23" s="301" t="s">
        <v>180</v>
      </c>
      <c r="L23" s="330"/>
      <c r="M23" s="92"/>
    </row>
    <row r="24" spans="1:13" ht="7.5" customHeight="1">
      <c r="A24" s="301"/>
      <c r="B24" s="301"/>
      <c r="C24" s="304"/>
      <c r="D24" s="324"/>
      <c r="E24" s="324"/>
      <c r="F24" s="324"/>
      <c r="G24" s="325"/>
      <c r="H24" s="325"/>
      <c r="I24" s="324">
        <v>83.138</v>
      </c>
      <c r="J24" s="329" t="s">
        <v>20</v>
      </c>
      <c r="K24" s="301"/>
      <c r="L24" s="330"/>
      <c r="M24" s="92"/>
    </row>
    <row r="25" spans="1:13" ht="5.25" customHeight="1">
      <c r="A25" s="301"/>
      <c r="B25" s="301"/>
      <c r="C25" s="304"/>
      <c r="D25" s="324"/>
      <c r="E25" s="324"/>
      <c r="F25" s="324"/>
      <c r="G25" s="325"/>
      <c r="H25" s="325"/>
      <c r="I25" s="324">
        <v>57.127</v>
      </c>
      <c r="J25" s="329" t="s">
        <v>20</v>
      </c>
      <c r="K25" s="301"/>
      <c r="L25" s="330"/>
      <c r="M25" s="92"/>
    </row>
    <row r="26" spans="1:13" ht="23.25" customHeight="1">
      <c r="A26" s="301"/>
      <c r="B26" s="301"/>
      <c r="C26" s="112">
        <v>2018</v>
      </c>
      <c r="D26" s="113">
        <v>210.34001</v>
      </c>
      <c r="E26" s="114" t="s">
        <v>20</v>
      </c>
      <c r="F26" s="105" t="s">
        <v>20</v>
      </c>
      <c r="G26" s="105" t="s">
        <v>20</v>
      </c>
      <c r="H26" s="114" t="s">
        <v>20</v>
      </c>
      <c r="I26" s="113">
        <v>210.34001</v>
      </c>
      <c r="J26" s="115" t="s">
        <v>20</v>
      </c>
      <c r="K26" s="301"/>
      <c r="L26" s="330"/>
      <c r="M26" s="92"/>
    </row>
    <row r="27" spans="1:13" ht="21.75" customHeight="1">
      <c r="A27" s="301"/>
      <c r="B27" s="301"/>
      <c r="C27" s="103">
        <v>2019</v>
      </c>
      <c r="D27" s="104">
        <f aca="true" t="shared" si="1" ref="D27:D34">I27</f>
        <v>233.80697</v>
      </c>
      <c r="E27" s="105" t="s">
        <v>20</v>
      </c>
      <c r="F27" s="105" t="s">
        <v>20</v>
      </c>
      <c r="G27" s="105" t="s">
        <v>20</v>
      </c>
      <c r="H27" s="105" t="s">
        <v>20</v>
      </c>
      <c r="I27" s="104">
        <v>233.80697</v>
      </c>
      <c r="J27" s="106" t="s">
        <v>20</v>
      </c>
      <c r="K27" s="301"/>
      <c r="L27" s="330"/>
      <c r="M27" s="92"/>
    </row>
    <row r="28" spans="1:13" ht="22.5" customHeight="1">
      <c r="A28" s="301"/>
      <c r="B28" s="301"/>
      <c r="C28" s="103">
        <v>2020</v>
      </c>
      <c r="D28" s="116">
        <f t="shared" si="1"/>
        <v>0</v>
      </c>
      <c r="E28" s="105" t="s">
        <v>20</v>
      </c>
      <c r="F28" s="105" t="s">
        <v>20</v>
      </c>
      <c r="G28" s="105" t="s">
        <v>20</v>
      </c>
      <c r="H28" s="105" t="s">
        <v>20</v>
      </c>
      <c r="I28" s="116">
        <v>0</v>
      </c>
      <c r="J28" s="106" t="s">
        <v>20</v>
      </c>
      <c r="K28" s="301"/>
      <c r="L28" s="330"/>
      <c r="M28" s="92"/>
    </row>
    <row r="29" spans="1:13" ht="24" customHeight="1">
      <c r="A29" s="301"/>
      <c r="B29" s="301"/>
      <c r="C29" s="117">
        <v>2021</v>
      </c>
      <c r="D29" s="104">
        <f t="shared" si="1"/>
        <v>83.57632</v>
      </c>
      <c r="E29" s="118" t="s">
        <v>20</v>
      </c>
      <c r="F29" s="118" t="s">
        <v>20</v>
      </c>
      <c r="G29" s="118" t="s">
        <v>20</v>
      </c>
      <c r="H29" s="118" t="s">
        <v>20</v>
      </c>
      <c r="I29" s="110">
        <v>83.57632</v>
      </c>
      <c r="J29" s="106" t="s">
        <v>20</v>
      </c>
      <c r="K29" s="301"/>
      <c r="L29" s="330"/>
      <c r="M29" s="92"/>
    </row>
    <row r="30" spans="1:13" ht="24" customHeight="1">
      <c r="A30" s="301"/>
      <c r="B30" s="301"/>
      <c r="C30" s="117">
        <v>2022</v>
      </c>
      <c r="D30" s="104">
        <f t="shared" si="1"/>
        <v>116.31892</v>
      </c>
      <c r="E30" s="118" t="s">
        <v>20</v>
      </c>
      <c r="F30" s="118" t="s">
        <v>20</v>
      </c>
      <c r="G30" s="118" t="s">
        <v>20</v>
      </c>
      <c r="H30" s="118" t="s">
        <v>20</v>
      </c>
      <c r="I30" s="104">
        <v>116.31892</v>
      </c>
      <c r="J30" s="106" t="s">
        <v>20</v>
      </c>
      <c r="K30" s="301"/>
      <c r="L30" s="330"/>
      <c r="M30" s="92"/>
    </row>
    <row r="31" spans="1:13" ht="28.5" customHeight="1">
      <c r="A31" s="301"/>
      <c r="B31" s="301"/>
      <c r="C31" s="117">
        <v>2023</v>
      </c>
      <c r="D31" s="105">
        <f t="shared" si="1"/>
        <v>125</v>
      </c>
      <c r="E31" s="119" t="s">
        <v>20</v>
      </c>
      <c r="F31" s="119" t="s">
        <v>20</v>
      </c>
      <c r="G31" s="119" t="s">
        <v>20</v>
      </c>
      <c r="H31" s="119" t="s">
        <v>20</v>
      </c>
      <c r="I31" s="244">
        <v>125</v>
      </c>
      <c r="J31" s="106" t="s">
        <v>20</v>
      </c>
      <c r="K31" s="301"/>
      <c r="L31" s="330"/>
      <c r="M31" s="92"/>
    </row>
    <row r="32" spans="1:13" ht="28.5" customHeight="1">
      <c r="A32" s="301"/>
      <c r="B32" s="301"/>
      <c r="C32" s="117">
        <v>2024</v>
      </c>
      <c r="D32" s="105">
        <f t="shared" si="1"/>
        <v>125</v>
      </c>
      <c r="E32" s="119"/>
      <c r="F32" s="119"/>
      <c r="G32" s="119"/>
      <c r="H32" s="119"/>
      <c r="I32" s="244">
        <v>125</v>
      </c>
      <c r="J32" s="106"/>
      <c r="K32" s="301"/>
      <c r="L32" s="330"/>
      <c r="M32" s="92"/>
    </row>
    <row r="33" spans="1:13" ht="28.5" customHeight="1">
      <c r="A33" s="301"/>
      <c r="B33" s="301"/>
      <c r="C33" s="108">
        <v>2025</v>
      </c>
      <c r="D33" s="105">
        <f t="shared" si="1"/>
        <v>125</v>
      </c>
      <c r="E33" s="119" t="s">
        <v>20</v>
      </c>
      <c r="F33" s="119" t="s">
        <v>20</v>
      </c>
      <c r="G33" s="119" t="s">
        <v>20</v>
      </c>
      <c r="H33" s="119" t="s">
        <v>20</v>
      </c>
      <c r="I33" s="244">
        <v>125</v>
      </c>
      <c r="J33" s="106" t="s">
        <v>20</v>
      </c>
      <c r="K33" s="301"/>
      <c r="L33" s="330"/>
      <c r="M33" s="92"/>
    </row>
    <row r="34" spans="1:13" ht="21.75" customHeight="1">
      <c r="A34" s="301" t="s">
        <v>57</v>
      </c>
      <c r="B34" s="301" t="s">
        <v>181</v>
      </c>
      <c r="C34" s="103">
        <v>2017</v>
      </c>
      <c r="D34" s="105" t="str">
        <f t="shared" si="1"/>
        <v>-</v>
      </c>
      <c r="E34" s="105" t="s">
        <v>20</v>
      </c>
      <c r="F34" s="105" t="s">
        <v>20</v>
      </c>
      <c r="G34" s="105" t="s">
        <v>20</v>
      </c>
      <c r="H34" s="105" t="s">
        <v>20</v>
      </c>
      <c r="I34" s="105" t="s">
        <v>20</v>
      </c>
      <c r="J34" s="106" t="s">
        <v>20</v>
      </c>
      <c r="K34" s="301" t="s">
        <v>182</v>
      </c>
      <c r="L34" s="330"/>
      <c r="M34" s="92"/>
    </row>
    <row r="35" spans="1:13" ht="20.25" customHeight="1">
      <c r="A35" s="301"/>
      <c r="B35" s="301"/>
      <c r="C35" s="103">
        <v>2018</v>
      </c>
      <c r="D35" s="105" t="s">
        <v>20</v>
      </c>
      <c r="E35" s="105" t="s">
        <v>20</v>
      </c>
      <c r="F35" s="105" t="s">
        <v>20</v>
      </c>
      <c r="G35" s="105" t="s">
        <v>20</v>
      </c>
      <c r="H35" s="105" t="s">
        <v>20</v>
      </c>
      <c r="I35" s="105" t="s">
        <v>20</v>
      </c>
      <c r="J35" s="106" t="s">
        <v>20</v>
      </c>
      <c r="K35" s="301"/>
      <c r="L35" s="330"/>
      <c r="M35" s="92"/>
    </row>
    <row r="36" spans="1:13" ht="17.25" customHeight="1">
      <c r="A36" s="301"/>
      <c r="B36" s="301"/>
      <c r="C36" s="103">
        <v>2019</v>
      </c>
      <c r="D36" s="105" t="s">
        <v>20</v>
      </c>
      <c r="E36" s="105" t="s">
        <v>20</v>
      </c>
      <c r="F36" s="105" t="s">
        <v>20</v>
      </c>
      <c r="G36" s="105" t="s">
        <v>20</v>
      </c>
      <c r="H36" s="105" t="s">
        <v>20</v>
      </c>
      <c r="I36" s="105" t="s">
        <v>20</v>
      </c>
      <c r="J36" s="106" t="s">
        <v>20</v>
      </c>
      <c r="K36" s="301"/>
      <c r="L36" s="330"/>
      <c r="M36" s="92"/>
    </row>
    <row r="37" spans="1:13" ht="20.25" customHeight="1">
      <c r="A37" s="301"/>
      <c r="B37" s="301"/>
      <c r="C37" s="103">
        <v>2020</v>
      </c>
      <c r="D37" s="105" t="s">
        <v>20</v>
      </c>
      <c r="E37" s="105" t="s">
        <v>20</v>
      </c>
      <c r="F37" s="105" t="s">
        <v>20</v>
      </c>
      <c r="G37" s="105" t="s">
        <v>20</v>
      </c>
      <c r="H37" s="105" t="s">
        <v>20</v>
      </c>
      <c r="I37" s="105" t="s">
        <v>20</v>
      </c>
      <c r="J37" s="120">
        <f>I30+I19</f>
        <v>243.33868</v>
      </c>
      <c r="K37" s="301"/>
      <c r="L37" s="330"/>
      <c r="M37" s="92"/>
    </row>
    <row r="38" spans="1:13" ht="22.5" customHeight="1">
      <c r="A38" s="301"/>
      <c r="B38" s="301"/>
      <c r="C38" s="117">
        <v>2021</v>
      </c>
      <c r="D38" s="105" t="s">
        <v>20</v>
      </c>
      <c r="E38" s="117"/>
      <c r="F38" s="117"/>
      <c r="G38" s="105" t="s">
        <v>20</v>
      </c>
      <c r="H38" s="105" t="s">
        <v>20</v>
      </c>
      <c r="I38" s="117" t="s">
        <v>20</v>
      </c>
      <c r="J38" s="106" t="s">
        <v>20</v>
      </c>
      <c r="K38" s="301"/>
      <c r="L38" s="330"/>
      <c r="M38" s="92"/>
    </row>
    <row r="39" spans="1:13" ht="21.75" customHeight="1">
      <c r="A39" s="301"/>
      <c r="B39" s="301"/>
      <c r="C39" s="117">
        <v>2022</v>
      </c>
      <c r="D39" s="105" t="s">
        <v>20</v>
      </c>
      <c r="E39" s="105" t="s">
        <v>20</v>
      </c>
      <c r="F39" s="105" t="s">
        <v>20</v>
      </c>
      <c r="G39" s="105" t="s">
        <v>20</v>
      </c>
      <c r="H39" s="105" t="s">
        <v>20</v>
      </c>
      <c r="I39" s="117" t="s">
        <v>20</v>
      </c>
      <c r="J39" s="106" t="s">
        <v>20</v>
      </c>
      <c r="K39" s="301"/>
      <c r="L39" s="330"/>
      <c r="M39" s="92"/>
    </row>
    <row r="40" spans="1:13" ht="21.75" customHeight="1">
      <c r="A40" s="301"/>
      <c r="B40" s="301"/>
      <c r="C40" s="117">
        <v>2023</v>
      </c>
      <c r="D40" s="105" t="s">
        <v>20</v>
      </c>
      <c r="E40" s="105" t="s">
        <v>20</v>
      </c>
      <c r="F40" s="105" t="s">
        <v>20</v>
      </c>
      <c r="G40" s="105" t="s">
        <v>20</v>
      </c>
      <c r="H40" s="105" t="s">
        <v>20</v>
      </c>
      <c r="I40" s="105" t="s">
        <v>20</v>
      </c>
      <c r="J40" s="105" t="s">
        <v>20</v>
      </c>
      <c r="K40" s="301"/>
      <c r="L40" s="330"/>
      <c r="M40" s="92"/>
    </row>
    <row r="41" spans="1:13" ht="21.75" customHeight="1">
      <c r="A41" s="301"/>
      <c r="B41" s="301"/>
      <c r="C41" s="117">
        <v>2024</v>
      </c>
      <c r="D41" s="105"/>
      <c r="E41" s="105"/>
      <c r="F41" s="105"/>
      <c r="G41" s="105"/>
      <c r="H41" s="105"/>
      <c r="I41" s="105"/>
      <c r="J41" s="105"/>
      <c r="K41" s="301"/>
      <c r="L41" s="330"/>
      <c r="M41" s="92"/>
    </row>
    <row r="42" spans="1:13" ht="21.75" customHeight="1">
      <c r="A42" s="301"/>
      <c r="B42" s="301"/>
      <c r="C42" s="108">
        <v>2025</v>
      </c>
      <c r="D42" s="105" t="s">
        <v>20</v>
      </c>
      <c r="E42" s="105" t="s">
        <v>20</v>
      </c>
      <c r="F42" s="105" t="s">
        <v>20</v>
      </c>
      <c r="G42" s="105" t="s">
        <v>20</v>
      </c>
      <c r="H42" s="105" t="s">
        <v>20</v>
      </c>
      <c r="I42" s="105" t="s">
        <v>20</v>
      </c>
      <c r="J42" s="105" t="s">
        <v>20</v>
      </c>
      <c r="K42" s="301"/>
      <c r="L42" s="330"/>
      <c r="M42" s="92"/>
    </row>
    <row r="43" spans="1:13" ht="24.75" customHeight="1">
      <c r="A43" s="301" t="s">
        <v>60</v>
      </c>
      <c r="B43" s="301" t="s">
        <v>183</v>
      </c>
      <c r="C43" s="103">
        <v>2017</v>
      </c>
      <c r="D43" s="104">
        <v>294.70442</v>
      </c>
      <c r="E43" s="105" t="s">
        <v>20</v>
      </c>
      <c r="F43" s="105" t="s">
        <v>20</v>
      </c>
      <c r="G43" s="105" t="s">
        <v>20</v>
      </c>
      <c r="H43" s="105" t="s">
        <v>20</v>
      </c>
      <c r="I43" s="104">
        <v>294.70442</v>
      </c>
      <c r="J43" s="106" t="s">
        <v>20</v>
      </c>
      <c r="K43" s="301" t="s">
        <v>184</v>
      </c>
      <c r="L43" s="330"/>
      <c r="M43" s="94"/>
    </row>
    <row r="44" spans="1:13" ht="23.25" customHeight="1">
      <c r="A44" s="301"/>
      <c r="B44" s="301"/>
      <c r="C44" s="103">
        <v>2018</v>
      </c>
      <c r="D44" s="104">
        <v>444.29468</v>
      </c>
      <c r="E44" s="105" t="s">
        <v>20</v>
      </c>
      <c r="F44" s="105" t="s">
        <v>20</v>
      </c>
      <c r="G44" s="105" t="s">
        <v>20</v>
      </c>
      <c r="H44" s="105" t="s">
        <v>20</v>
      </c>
      <c r="I44" s="104">
        <v>444.29468</v>
      </c>
      <c r="J44" s="106" t="s">
        <v>20</v>
      </c>
      <c r="K44" s="301"/>
      <c r="L44" s="330"/>
      <c r="M44" s="95"/>
    </row>
    <row r="45" spans="1:13" s="97" customFormat="1" ht="22.5" customHeight="1">
      <c r="A45" s="301"/>
      <c r="B45" s="301"/>
      <c r="C45" s="121">
        <v>2019</v>
      </c>
      <c r="D45" s="110">
        <f aca="true" t="shared" si="2" ref="D45:D52">I45</f>
        <v>491.53798</v>
      </c>
      <c r="E45" s="122" t="s">
        <v>20</v>
      </c>
      <c r="F45" s="122" t="s">
        <v>20</v>
      </c>
      <c r="G45" s="122" t="s">
        <v>20</v>
      </c>
      <c r="H45" s="122" t="s">
        <v>20</v>
      </c>
      <c r="I45" s="110">
        <v>491.53798</v>
      </c>
      <c r="J45" s="123" t="s">
        <v>20</v>
      </c>
      <c r="K45" s="301"/>
      <c r="L45" s="330"/>
      <c r="M45" s="96"/>
    </row>
    <row r="46" spans="1:13" ht="21" customHeight="1">
      <c r="A46" s="301"/>
      <c r="B46" s="301"/>
      <c r="C46" s="103">
        <v>2020</v>
      </c>
      <c r="D46" s="104">
        <f t="shared" si="2"/>
        <v>472.73998</v>
      </c>
      <c r="E46" s="105" t="s">
        <v>20</v>
      </c>
      <c r="F46" s="105" t="s">
        <v>20</v>
      </c>
      <c r="G46" s="105" t="s">
        <v>20</v>
      </c>
      <c r="H46" s="105" t="s">
        <v>20</v>
      </c>
      <c r="I46" s="104">
        <v>472.73998</v>
      </c>
      <c r="J46" s="106" t="s">
        <v>20</v>
      </c>
      <c r="K46" s="301"/>
      <c r="L46" s="330"/>
      <c r="M46" s="92"/>
    </row>
    <row r="47" spans="1:13" ht="27.75" customHeight="1">
      <c r="A47" s="301"/>
      <c r="B47" s="301"/>
      <c r="C47" s="108">
        <v>2021</v>
      </c>
      <c r="D47" s="104">
        <f t="shared" si="2"/>
        <v>306.69755</v>
      </c>
      <c r="E47" s="110" t="s">
        <v>20</v>
      </c>
      <c r="F47" s="110" t="s">
        <v>20</v>
      </c>
      <c r="G47" s="110" t="s">
        <v>20</v>
      </c>
      <c r="H47" s="110" t="s">
        <v>20</v>
      </c>
      <c r="I47" s="110">
        <v>306.69755</v>
      </c>
      <c r="J47" s="117" t="s">
        <v>20</v>
      </c>
      <c r="K47" s="301"/>
      <c r="L47" s="330"/>
      <c r="M47" s="92"/>
    </row>
    <row r="48" spans="1:13" ht="21" customHeight="1">
      <c r="A48" s="301"/>
      <c r="B48" s="301"/>
      <c r="C48" s="108">
        <v>2022</v>
      </c>
      <c r="D48" s="104">
        <v>347.40154</v>
      </c>
      <c r="E48" s="122" t="s">
        <v>20</v>
      </c>
      <c r="F48" s="122" t="s">
        <v>20</v>
      </c>
      <c r="G48" s="122" t="s">
        <v>20</v>
      </c>
      <c r="H48" s="122" t="s">
        <v>20</v>
      </c>
      <c r="I48" s="104">
        <f>D48</f>
        <v>347.40154</v>
      </c>
      <c r="J48" s="117" t="s">
        <v>20</v>
      </c>
      <c r="K48" s="301"/>
      <c r="L48" s="330"/>
      <c r="M48" s="92"/>
    </row>
    <row r="49" spans="1:13" ht="21" customHeight="1">
      <c r="A49" s="301"/>
      <c r="B49" s="301"/>
      <c r="C49" s="108">
        <v>2023</v>
      </c>
      <c r="D49" s="105">
        <v>308.8</v>
      </c>
      <c r="E49" s="122"/>
      <c r="F49" s="122"/>
      <c r="G49" s="122"/>
      <c r="H49" s="122"/>
      <c r="I49" s="105">
        <f>D49</f>
        <v>308.8</v>
      </c>
      <c r="J49" s="117" t="s">
        <v>20</v>
      </c>
      <c r="K49" s="301"/>
      <c r="L49" s="330"/>
      <c r="M49" s="92"/>
    </row>
    <row r="50" spans="1:13" ht="21" customHeight="1">
      <c r="A50" s="301"/>
      <c r="B50" s="301"/>
      <c r="C50" s="108">
        <v>2024</v>
      </c>
      <c r="D50" s="244">
        <v>308.8</v>
      </c>
      <c r="E50" s="122"/>
      <c r="F50" s="122"/>
      <c r="G50" s="122"/>
      <c r="H50" s="122"/>
      <c r="I50" s="105">
        <f>D50</f>
        <v>308.8</v>
      </c>
      <c r="J50" s="117"/>
      <c r="K50" s="301"/>
      <c r="L50" s="330"/>
      <c r="M50" s="92"/>
    </row>
    <row r="51" spans="1:13" ht="21" customHeight="1">
      <c r="A51" s="301"/>
      <c r="B51" s="301"/>
      <c r="C51" s="108">
        <v>2025</v>
      </c>
      <c r="D51" s="244">
        <v>308.8</v>
      </c>
      <c r="E51" s="122"/>
      <c r="F51" s="122"/>
      <c r="G51" s="122"/>
      <c r="H51" s="122"/>
      <c r="I51" s="105">
        <f>D51</f>
        <v>308.8</v>
      </c>
      <c r="J51" s="117" t="s">
        <v>20</v>
      </c>
      <c r="K51" s="301"/>
      <c r="L51" s="330"/>
      <c r="M51" s="92"/>
    </row>
    <row r="52" spans="1:13" ht="24.75" customHeight="1">
      <c r="A52" s="301" t="s">
        <v>64</v>
      </c>
      <c r="B52" s="301" t="s">
        <v>185</v>
      </c>
      <c r="C52" s="103">
        <v>2017</v>
      </c>
      <c r="D52" s="105" t="str">
        <f t="shared" si="2"/>
        <v>-</v>
      </c>
      <c r="E52" s="105" t="s">
        <v>20</v>
      </c>
      <c r="F52" s="105" t="s">
        <v>20</v>
      </c>
      <c r="G52" s="105" t="s">
        <v>20</v>
      </c>
      <c r="H52" s="105" t="s">
        <v>20</v>
      </c>
      <c r="I52" s="105" t="s">
        <v>20</v>
      </c>
      <c r="J52" s="106" t="s">
        <v>20</v>
      </c>
      <c r="K52" s="301" t="s">
        <v>186</v>
      </c>
      <c r="L52" s="330"/>
      <c r="M52" s="95"/>
    </row>
    <row r="53" spans="1:13" ht="22.5" customHeight="1">
      <c r="A53" s="301"/>
      <c r="B53" s="301"/>
      <c r="C53" s="103">
        <v>2018</v>
      </c>
      <c r="D53" s="105" t="s">
        <v>20</v>
      </c>
      <c r="E53" s="105" t="s">
        <v>20</v>
      </c>
      <c r="F53" s="105" t="s">
        <v>20</v>
      </c>
      <c r="G53" s="105" t="s">
        <v>20</v>
      </c>
      <c r="H53" s="105" t="s">
        <v>20</v>
      </c>
      <c r="I53" s="105" t="s">
        <v>20</v>
      </c>
      <c r="J53" s="106" t="s">
        <v>20</v>
      </c>
      <c r="K53" s="301"/>
      <c r="L53" s="330"/>
      <c r="M53" s="95"/>
    </row>
    <row r="54" spans="1:13" ht="26.25" customHeight="1">
      <c r="A54" s="301"/>
      <c r="B54" s="301"/>
      <c r="C54" s="103">
        <v>2019</v>
      </c>
      <c r="D54" s="105" t="s">
        <v>20</v>
      </c>
      <c r="E54" s="105" t="s">
        <v>20</v>
      </c>
      <c r="F54" s="105" t="s">
        <v>20</v>
      </c>
      <c r="G54" s="105" t="s">
        <v>20</v>
      </c>
      <c r="H54" s="105" t="s">
        <v>20</v>
      </c>
      <c r="I54" s="105" t="s">
        <v>20</v>
      </c>
      <c r="J54" s="106" t="s">
        <v>20</v>
      </c>
      <c r="K54" s="301"/>
      <c r="L54" s="330"/>
      <c r="M54" s="92"/>
    </row>
    <row r="55" spans="1:13" ht="27.75" customHeight="1">
      <c r="A55" s="301"/>
      <c r="B55" s="301"/>
      <c r="C55" s="103">
        <v>2020</v>
      </c>
      <c r="D55" s="105" t="s">
        <v>20</v>
      </c>
      <c r="E55" s="105" t="s">
        <v>20</v>
      </c>
      <c r="F55" s="105" t="s">
        <v>20</v>
      </c>
      <c r="G55" s="105" t="s">
        <v>20</v>
      </c>
      <c r="H55" s="105" t="s">
        <v>20</v>
      </c>
      <c r="I55" s="105" t="s">
        <v>20</v>
      </c>
      <c r="J55" s="106" t="s">
        <v>20</v>
      </c>
      <c r="K55" s="301"/>
      <c r="L55" s="330"/>
      <c r="M55" s="92"/>
    </row>
    <row r="56" spans="1:13" ht="28.5" customHeight="1">
      <c r="A56" s="301"/>
      <c r="B56" s="301"/>
      <c r="C56" s="108">
        <v>2021</v>
      </c>
      <c r="D56" s="108" t="s">
        <v>20</v>
      </c>
      <c r="E56" s="108" t="s">
        <v>20</v>
      </c>
      <c r="F56" s="108" t="s">
        <v>20</v>
      </c>
      <c r="G56" s="108" t="s">
        <v>20</v>
      </c>
      <c r="H56" s="108" t="s">
        <v>20</v>
      </c>
      <c r="I56" s="108" t="s">
        <v>20</v>
      </c>
      <c r="J56" s="108" t="s">
        <v>20</v>
      </c>
      <c r="K56" s="301"/>
      <c r="L56" s="330"/>
      <c r="M56" s="92"/>
    </row>
    <row r="57" spans="1:13" ht="27.75" customHeight="1">
      <c r="A57" s="301"/>
      <c r="B57" s="301"/>
      <c r="C57" s="108">
        <v>2022</v>
      </c>
      <c r="D57" s="108" t="s">
        <v>20</v>
      </c>
      <c r="E57" s="108" t="s">
        <v>20</v>
      </c>
      <c r="F57" s="108" t="s">
        <v>20</v>
      </c>
      <c r="G57" s="108" t="s">
        <v>20</v>
      </c>
      <c r="H57" s="108" t="s">
        <v>20</v>
      </c>
      <c r="I57" s="108" t="s">
        <v>20</v>
      </c>
      <c r="J57" s="108" t="s">
        <v>20</v>
      </c>
      <c r="K57" s="301"/>
      <c r="L57" s="330"/>
      <c r="M57" s="92"/>
    </row>
    <row r="58" spans="1:13" ht="27.75" customHeight="1">
      <c r="A58" s="301"/>
      <c r="B58" s="301"/>
      <c r="C58" s="108">
        <v>2023</v>
      </c>
      <c r="D58" s="108" t="s">
        <v>20</v>
      </c>
      <c r="E58" s="108" t="s">
        <v>20</v>
      </c>
      <c r="F58" s="108" t="s">
        <v>20</v>
      </c>
      <c r="G58" s="108" t="s">
        <v>20</v>
      </c>
      <c r="H58" s="108" t="s">
        <v>20</v>
      </c>
      <c r="I58" s="108" t="s">
        <v>20</v>
      </c>
      <c r="J58" s="108" t="s">
        <v>20</v>
      </c>
      <c r="K58" s="301"/>
      <c r="L58" s="330"/>
      <c r="M58" s="92"/>
    </row>
    <row r="59" spans="1:13" ht="27.75" customHeight="1">
      <c r="A59" s="301"/>
      <c r="B59" s="301"/>
      <c r="C59" s="108">
        <v>2024</v>
      </c>
      <c r="D59" s="108" t="s">
        <v>20</v>
      </c>
      <c r="E59" s="108"/>
      <c r="F59" s="108"/>
      <c r="G59" s="108"/>
      <c r="H59" s="108"/>
      <c r="I59" s="108" t="s">
        <v>20</v>
      </c>
      <c r="J59" s="108"/>
      <c r="K59" s="301"/>
      <c r="L59" s="330"/>
      <c r="M59" s="92"/>
    </row>
    <row r="60" spans="1:13" ht="27.75" customHeight="1">
      <c r="A60" s="301"/>
      <c r="B60" s="301"/>
      <c r="C60" s="108">
        <v>2025</v>
      </c>
      <c r="D60" s="108" t="s">
        <v>20</v>
      </c>
      <c r="E60" s="108" t="s">
        <v>20</v>
      </c>
      <c r="F60" s="108" t="s">
        <v>20</v>
      </c>
      <c r="G60" s="108" t="s">
        <v>20</v>
      </c>
      <c r="H60" s="108" t="s">
        <v>20</v>
      </c>
      <c r="I60" s="108" t="s">
        <v>20</v>
      </c>
      <c r="J60" s="108" t="s">
        <v>20</v>
      </c>
      <c r="K60" s="301"/>
      <c r="L60" s="330"/>
      <c r="M60" s="92"/>
    </row>
    <row r="61" spans="1:13" ht="24" customHeight="1">
      <c r="A61" s="301" t="s">
        <v>67</v>
      </c>
      <c r="B61" s="301" t="s">
        <v>187</v>
      </c>
      <c r="C61" s="103">
        <v>2017</v>
      </c>
      <c r="D61" s="104">
        <v>56.84292</v>
      </c>
      <c r="E61" s="105" t="s">
        <v>20</v>
      </c>
      <c r="F61" s="124" t="s">
        <v>20</v>
      </c>
      <c r="G61" s="124" t="s">
        <v>20</v>
      </c>
      <c r="H61" s="105" t="s">
        <v>20</v>
      </c>
      <c r="I61" s="104">
        <v>56.84292</v>
      </c>
      <c r="J61" s="106" t="s">
        <v>20</v>
      </c>
      <c r="K61" s="301" t="s">
        <v>188</v>
      </c>
      <c r="L61" s="330"/>
      <c r="M61" s="92"/>
    </row>
    <row r="62" spans="1:13" ht="13.5" customHeight="1">
      <c r="A62" s="301"/>
      <c r="B62" s="301"/>
      <c r="C62" s="304">
        <v>2018</v>
      </c>
      <c r="D62" s="324">
        <v>92.69618</v>
      </c>
      <c r="E62" s="325" t="s">
        <v>20</v>
      </c>
      <c r="F62" s="331" t="s">
        <v>20</v>
      </c>
      <c r="G62" s="331" t="s">
        <v>20</v>
      </c>
      <c r="H62" s="325" t="s">
        <v>20</v>
      </c>
      <c r="I62" s="324">
        <v>92.69618</v>
      </c>
      <c r="J62" s="329" t="s">
        <v>20</v>
      </c>
      <c r="K62" s="301"/>
      <c r="L62" s="330"/>
      <c r="M62" s="92"/>
    </row>
    <row r="63" spans="1:13" ht="12" customHeight="1">
      <c r="A63" s="301"/>
      <c r="B63" s="301"/>
      <c r="C63" s="304"/>
      <c r="D63" s="324"/>
      <c r="E63" s="325"/>
      <c r="F63" s="331"/>
      <c r="G63" s="331"/>
      <c r="H63" s="325"/>
      <c r="I63" s="324"/>
      <c r="J63" s="329"/>
      <c r="K63" s="301"/>
      <c r="L63" s="330"/>
      <c r="M63" s="92"/>
    </row>
    <row r="64" spans="1:13" s="97" customFormat="1" ht="22.5" customHeight="1">
      <c r="A64" s="301"/>
      <c r="B64" s="301"/>
      <c r="C64" s="121">
        <v>2019</v>
      </c>
      <c r="D64" s="110">
        <f>I64</f>
        <v>86.84882</v>
      </c>
      <c r="E64" s="122" t="s">
        <v>20</v>
      </c>
      <c r="F64" s="125" t="s">
        <v>20</v>
      </c>
      <c r="G64" s="125" t="s">
        <v>20</v>
      </c>
      <c r="H64" s="122" t="s">
        <v>20</v>
      </c>
      <c r="I64" s="110">
        <v>86.84882</v>
      </c>
      <c r="J64" s="123" t="s">
        <v>20</v>
      </c>
      <c r="K64" s="301"/>
      <c r="L64" s="330"/>
      <c r="M64" s="96"/>
    </row>
    <row r="65" spans="1:13" ht="24" customHeight="1">
      <c r="A65" s="301"/>
      <c r="B65" s="301"/>
      <c r="C65" s="103">
        <v>2020</v>
      </c>
      <c r="D65" s="104">
        <f>I65</f>
        <v>91.62412</v>
      </c>
      <c r="E65" s="105" t="s">
        <v>20</v>
      </c>
      <c r="F65" s="124" t="s">
        <v>20</v>
      </c>
      <c r="G65" s="124" t="s">
        <v>20</v>
      </c>
      <c r="H65" s="105" t="s">
        <v>20</v>
      </c>
      <c r="I65" s="104">
        <v>91.62412</v>
      </c>
      <c r="J65" s="106" t="s">
        <v>20</v>
      </c>
      <c r="K65" s="301"/>
      <c r="L65" s="330"/>
      <c r="M65" s="92"/>
    </row>
    <row r="66" spans="1:13" ht="21.75" customHeight="1">
      <c r="A66" s="301"/>
      <c r="B66" s="301"/>
      <c r="C66" s="117">
        <v>2021</v>
      </c>
      <c r="D66" s="104">
        <f>I66</f>
        <v>68.16826</v>
      </c>
      <c r="E66" s="118" t="s">
        <v>20</v>
      </c>
      <c r="F66" s="118" t="s">
        <v>20</v>
      </c>
      <c r="G66" s="118" t="s">
        <v>20</v>
      </c>
      <c r="H66" s="118" t="s">
        <v>20</v>
      </c>
      <c r="I66" s="110">
        <v>68.16826</v>
      </c>
      <c r="J66" s="117" t="s">
        <v>20</v>
      </c>
      <c r="K66" s="301"/>
      <c r="L66" s="330"/>
      <c r="M66" s="92"/>
    </row>
    <row r="67" spans="1:13" ht="21.75" customHeight="1">
      <c r="A67" s="301"/>
      <c r="B67" s="301"/>
      <c r="C67" s="117">
        <v>2022</v>
      </c>
      <c r="D67" s="104">
        <v>75.21622</v>
      </c>
      <c r="E67" s="118" t="s">
        <v>20</v>
      </c>
      <c r="F67" s="118" t="s">
        <v>20</v>
      </c>
      <c r="G67" s="118" t="s">
        <v>20</v>
      </c>
      <c r="H67" s="118" t="s">
        <v>20</v>
      </c>
      <c r="I67" s="104">
        <f>D67</f>
        <v>75.21622</v>
      </c>
      <c r="J67" s="117" t="s">
        <v>20</v>
      </c>
      <c r="K67" s="301"/>
      <c r="L67" s="330"/>
      <c r="M67" s="92"/>
    </row>
    <row r="68" spans="1:13" ht="21.75" customHeight="1">
      <c r="A68" s="301"/>
      <c r="B68" s="301"/>
      <c r="C68" s="117">
        <v>2023</v>
      </c>
      <c r="D68" s="105">
        <v>62.9</v>
      </c>
      <c r="E68" s="119" t="s">
        <v>20</v>
      </c>
      <c r="F68" s="119" t="s">
        <v>20</v>
      </c>
      <c r="G68" s="119" t="s">
        <v>20</v>
      </c>
      <c r="H68" s="119" t="s">
        <v>20</v>
      </c>
      <c r="I68" s="105">
        <f>D68</f>
        <v>62.9</v>
      </c>
      <c r="J68" s="117" t="s">
        <v>20</v>
      </c>
      <c r="K68" s="301"/>
      <c r="L68" s="330"/>
      <c r="M68" s="92"/>
    </row>
    <row r="69" spans="1:13" ht="21.75" customHeight="1">
      <c r="A69" s="301"/>
      <c r="B69" s="301"/>
      <c r="C69" s="117">
        <v>2024</v>
      </c>
      <c r="D69" s="244">
        <v>62.9</v>
      </c>
      <c r="E69" s="119"/>
      <c r="F69" s="119"/>
      <c r="G69" s="119"/>
      <c r="H69" s="119"/>
      <c r="I69" s="105">
        <f>D69</f>
        <v>62.9</v>
      </c>
      <c r="J69" s="117"/>
      <c r="K69" s="301"/>
      <c r="L69" s="330"/>
      <c r="M69" s="92"/>
    </row>
    <row r="70" spans="1:13" ht="21.75" customHeight="1">
      <c r="A70" s="301"/>
      <c r="B70" s="301"/>
      <c r="C70" s="108">
        <v>2025</v>
      </c>
      <c r="D70" s="244">
        <v>62.9</v>
      </c>
      <c r="E70" s="119" t="s">
        <v>20</v>
      </c>
      <c r="F70" s="119" t="s">
        <v>20</v>
      </c>
      <c r="G70" s="119" t="s">
        <v>20</v>
      </c>
      <c r="H70" s="119" t="s">
        <v>20</v>
      </c>
      <c r="I70" s="105">
        <f>D70</f>
        <v>62.9</v>
      </c>
      <c r="J70" s="117" t="s">
        <v>20</v>
      </c>
      <c r="K70" s="301"/>
      <c r="L70" s="330"/>
      <c r="M70" s="92"/>
    </row>
    <row r="71" spans="1:13" ht="21.75" customHeight="1">
      <c r="A71" s="309" t="s">
        <v>71</v>
      </c>
      <c r="B71" s="309" t="s">
        <v>189</v>
      </c>
      <c r="C71" s="103">
        <v>2017</v>
      </c>
      <c r="D71" s="106" t="s">
        <v>20</v>
      </c>
      <c r="E71" s="106" t="s">
        <v>20</v>
      </c>
      <c r="F71" s="124" t="s">
        <v>20</v>
      </c>
      <c r="G71" s="124" t="s">
        <v>20</v>
      </c>
      <c r="H71" s="106" t="s">
        <v>20</v>
      </c>
      <c r="I71" s="106" t="s">
        <v>20</v>
      </c>
      <c r="J71" s="106" t="s">
        <v>20</v>
      </c>
      <c r="K71" s="301" t="s">
        <v>69</v>
      </c>
      <c r="L71" s="301" t="s">
        <v>190</v>
      </c>
      <c r="M71" s="92"/>
    </row>
    <row r="72" spans="1:13" ht="20.25" customHeight="1">
      <c r="A72" s="309"/>
      <c r="B72" s="309"/>
      <c r="C72" s="103">
        <v>2018</v>
      </c>
      <c r="D72" s="106" t="s">
        <v>20</v>
      </c>
      <c r="E72" s="106" t="s">
        <v>20</v>
      </c>
      <c r="F72" s="124" t="s">
        <v>20</v>
      </c>
      <c r="G72" s="124" t="s">
        <v>20</v>
      </c>
      <c r="H72" s="106" t="s">
        <v>20</v>
      </c>
      <c r="I72" s="106" t="s">
        <v>20</v>
      </c>
      <c r="J72" s="106" t="s">
        <v>20</v>
      </c>
      <c r="K72" s="301"/>
      <c r="L72" s="301"/>
      <c r="M72" s="92"/>
    </row>
    <row r="73" spans="1:13" ht="21.75" customHeight="1">
      <c r="A73" s="309"/>
      <c r="B73" s="309"/>
      <c r="C73" s="103">
        <v>2019</v>
      </c>
      <c r="D73" s="106" t="s">
        <v>20</v>
      </c>
      <c r="E73" s="106" t="s">
        <v>20</v>
      </c>
      <c r="F73" s="124" t="s">
        <v>20</v>
      </c>
      <c r="G73" s="124" t="s">
        <v>20</v>
      </c>
      <c r="H73" s="106" t="s">
        <v>20</v>
      </c>
      <c r="I73" s="106" t="s">
        <v>20</v>
      </c>
      <c r="J73" s="106" t="s">
        <v>20</v>
      </c>
      <c r="K73" s="301"/>
      <c r="L73" s="301"/>
      <c r="M73" s="92"/>
    </row>
    <row r="74" spans="1:13" ht="21.75" customHeight="1">
      <c r="A74" s="309"/>
      <c r="B74" s="309"/>
      <c r="C74" s="103">
        <v>2020</v>
      </c>
      <c r="D74" s="106" t="s">
        <v>20</v>
      </c>
      <c r="E74" s="106" t="s">
        <v>20</v>
      </c>
      <c r="F74" s="124" t="s">
        <v>20</v>
      </c>
      <c r="G74" s="124" t="s">
        <v>20</v>
      </c>
      <c r="H74" s="106" t="s">
        <v>20</v>
      </c>
      <c r="I74" s="106" t="s">
        <v>20</v>
      </c>
      <c r="J74" s="106" t="s">
        <v>20</v>
      </c>
      <c r="K74" s="301"/>
      <c r="L74" s="301"/>
      <c r="M74" s="92"/>
    </row>
    <row r="75" spans="1:13" ht="21.75" customHeight="1">
      <c r="A75" s="309"/>
      <c r="B75" s="309"/>
      <c r="C75" s="117">
        <v>2021</v>
      </c>
      <c r="D75" s="117" t="s">
        <v>20</v>
      </c>
      <c r="E75" s="117" t="s">
        <v>20</v>
      </c>
      <c r="F75" s="117" t="s">
        <v>20</v>
      </c>
      <c r="G75" s="117" t="s">
        <v>20</v>
      </c>
      <c r="H75" s="117" t="s">
        <v>20</v>
      </c>
      <c r="I75" s="117" t="s">
        <v>20</v>
      </c>
      <c r="J75" s="117" t="s">
        <v>20</v>
      </c>
      <c r="K75" s="301"/>
      <c r="L75" s="301"/>
      <c r="M75" s="92"/>
    </row>
    <row r="76" spans="1:13" ht="21.75" customHeight="1">
      <c r="A76" s="309"/>
      <c r="B76" s="309"/>
      <c r="C76" s="117">
        <v>2022</v>
      </c>
      <c r="D76" s="126" t="s">
        <v>20</v>
      </c>
      <c r="E76" s="126" t="s">
        <v>20</v>
      </c>
      <c r="F76" s="126" t="s">
        <v>20</v>
      </c>
      <c r="G76" s="126" t="s">
        <v>20</v>
      </c>
      <c r="H76" s="126" t="s">
        <v>20</v>
      </c>
      <c r="I76" s="126" t="s">
        <v>20</v>
      </c>
      <c r="J76" s="126" t="s">
        <v>20</v>
      </c>
      <c r="K76" s="301"/>
      <c r="L76" s="301"/>
      <c r="M76" s="92"/>
    </row>
    <row r="77" spans="1:13" ht="21.75" customHeight="1">
      <c r="A77" s="309"/>
      <c r="B77" s="309"/>
      <c r="C77" s="117">
        <v>2023</v>
      </c>
      <c r="D77" s="126" t="s">
        <v>20</v>
      </c>
      <c r="E77" s="126" t="s">
        <v>20</v>
      </c>
      <c r="F77" s="126" t="s">
        <v>20</v>
      </c>
      <c r="G77" s="126" t="s">
        <v>20</v>
      </c>
      <c r="H77" s="126" t="s">
        <v>20</v>
      </c>
      <c r="I77" s="126" t="s">
        <v>20</v>
      </c>
      <c r="J77" s="126" t="s">
        <v>20</v>
      </c>
      <c r="K77" s="301"/>
      <c r="L77" s="301"/>
      <c r="M77" s="92"/>
    </row>
    <row r="78" spans="1:13" ht="21.75" customHeight="1">
      <c r="A78" s="309"/>
      <c r="B78" s="309"/>
      <c r="C78" s="117">
        <v>2024</v>
      </c>
      <c r="D78" s="126" t="s">
        <v>20</v>
      </c>
      <c r="E78" s="126"/>
      <c r="F78" s="126"/>
      <c r="G78" s="126"/>
      <c r="H78" s="126"/>
      <c r="I78" s="126" t="s">
        <v>20</v>
      </c>
      <c r="J78" s="126"/>
      <c r="K78" s="301"/>
      <c r="L78" s="301"/>
      <c r="M78" s="92"/>
    </row>
    <row r="79" spans="1:13" ht="21.75" customHeight="1">
      <c r="A79" s="309"/>
      <c r="B79" s="309"/>
      <c r="C79" s="108">
        <v>2025</v>
      </c>
      <c r="D79" s="126" t="s">
        <v>20</v>
      </c>
      <c r="E79" s="126" t="s">
        <v>20</v>
      </c>
      <c r="F79" s="126" t="s">
        <v>20</v>
      </c>
      <c r="G79" s="126" t="s">
        <v>20</v>
      </c>
      <c r="H79" s="126" t="s">
        <v>20</v>
      </c>
      <c r="I79" s="126" t="s">
        <v>20</v>
      </c>
      <c r="J79" s="126" t="s">
        <v>20</v>
      </c>
      <c r="K79" s="301"/>
      <c r="L79" s="301"/>
      <c r="M79" s="92"/>
    </row>
    <row r="80" spans="1:13" ht="45" customHeight="1">
      <c r="A80" s="309" t="s">
        <v>73</v>
      </c>
      <c r="B80" s="309" t="s">
        <v>191</v>
      </c>
      <c r="C80" s="108">
        <v>2021</v>
      </c>
      <c r="D80" s="108">
        <f>I80</f>
        <v>426.88642</v>
      </c>
      <c r="E80" s="108" t="s">
        <v>20</v>
      </c>
      <c r="F80" s="108" t="s">
        <v>20</v>
      </c>
      <c r="G80" s="108" t="s">
        <v>20</v>
      </c>
      <c r="H80" s="108" t="s">
        <v>20</v>
      </c>
      <c r="I80" s="127">
        <v>426.88642</v>
      </c>
      <c r="J80" s="117" t="s">
        <v>20</v>
      </c>
      <c r="K80" s="309" t="s">
        <v>192</v>
      </c>
      <c r="L80" s="309" t="s">
        <v>193</v>
      </c>
      <c r="M80" s="92"/>
    </row>
    <row r="81" spans="1:13" ht="49.5" customHeight="1">
      <c r="A81" s="309"/>
      <c r="B81" s="309"/>
      <c r="C81" s="108">
        <v>2022</v>
      </c>
      <c r="D81" s="109">
        <v>368.012</v>
      </c>
      <c r="E81" s="128" t="s">
        <v>20</v>
      </c>
      <c r="F81" s="128" t="s">
        <v>20</v>
      </c>
      <c r="G81" s="128" t="s">
        <v>20</v>
      </c>
      <c r="H81" s="128" t="s">
        <v>20</v>
      </c>
      <c r="I81" s="129">
        <v>368.012</v>
      </c>
      <c r="J81" s="117" t="s">
        <v>20</v>
      </c>
      <c r="K81" s="309"/>
      <c r="L81" s="309"/>
      <c r="M81" s="92"/>
    </row>
    <row r="82" spans="1:13" ht="40.5" customHeight="1">
      <c r="A82" s="309"/>
      <c r="B82" s="309"/>
      <c r="C82" s="108">
        <v>2023</v>
      </c>
      <c r="D82" s="130">
        <v>358.079</v>
      </c>
      <c r="E82" s="130" t="s">
        <v>20</v>
      </c>
      <c r="F82" s="130" t="s">
        <v>20</v>
      </c>
      <c r="G82" s="130" t="s">
        <v>20</v>
      </c>
      <c r="H82" s="130" t="s">
        <v>20</v>
      </c>
      <c r="I82" s="131">
        <v>358.079</v>
      </c>
      <c r="J82" s="132" t="s">
        <v>20</v>
      </c>
      <c r="K82" s="309"/>
      <c r="L82" s="309"/>
      <c r="M82" s="92"/>
    </row>
    <row r="83" spans="1:13" ht="40.5" customHeight="1">
      <c r="A83" s="309"/>
      <c r="B83" s="309"/>
      <c r="C83" s="132">
        <v>2024</v>
      </c>
      <c r="D83" s="130">
        <v>358.079</v>
      </c>
      <c r="E83" s="130" t="s">
        <v>20</v>
      </c>
      <c r="F83" s="130" t="s">
        <v>20</v>
      </c>
      <c r="G83" s="130" t="s">
        <v>20</v>
      </c>
      <c r="H83" s="130" t="s">
        <v>20</v>
      </c>
      <c r="I83" s="131">
        <v>358.079</v>
      </c>
      <c r="J83" s="132" t="s">
        <v>20</v>
      </c>
      <c r="K83" s="309"/>
      <c r="L83" s="309"/>
      <c r="M83" s="92"/>
    </row>
    <row r="84" spans="1:13" ht="40.5" customHeight="1">
      <c r="A84" s="309"/>
      <c r="B84" s="309"/>
      <c r="C84" s="132">
        <v>2025</v>
      </c>
      <c r="D84" s="130">
        <v>358.079</v>
      </c>
      <c r="E84" s="130" t="s">
        <v>20</v>
      </c>
      <c r="F84" s="130" t="s">
        <v>20</v>
      </c>
      <c r="G84" s="130" t="s">
        <v>20</v>
      </c>
      <c r="H84" s="130" t="s">
        <v>20</v>
      </c>
      <c r="I84" s="131">
        <v>358.079</v>
      </c>
      <c r="J84" s="132" t="s">
        <v>20</v>
      </c>
      <c r="K84" s="309"/>
      <c r="L84" s="309"/>
      <c r="M84" s="92"/>
    </row>
    <row r="85" spans="1:13" ht="24" customHeight="1" thickBot="1">
      <c r="A85" s="332" t="s">
        <v>76</v>
      </c>
      <c r="B85" s="317" t="s">
        <v>194</v>
      </c>
      <c r="C85" s="108">
        <v>2021</v>
      </c>
      <c r="D85" s="109">
        <f>I85</f>
        <v>124.99894</v>
      </c>
      <c r="E85" s="128" t="s">
        <v>20</v>
      </c>
      <c r="F85" s="128" t="s">
        <v>20</v>
      </c>
      <c r="G85" s="128" t="s">
        <v>20</v>
      </c>
      <c r="H85" s="128" t="s">
        <v>20</v>
      </c>
      <c r="I85" s="129">
        <v>124.99894</v>
      </c>
      <c r="J85" s="108" t="s">
        <v>20</v>
      </c>
      <c r="K85" s="317" t="s">
        <v>202</v>
      </c>
      <c r="L85" s="317" t="s">
        <v>195</v>
      </c>
      <c r="M85" s="92"/>
    </row>
    <row r="86" spans="1:13" ht="27.75" customHeight="1">
      <c r="A86" s="332"/>
      <c r="B86" s="317"/>
      <c r="C86" s="108">
        <v>2022</v>
      </c>
      <c r="D86" s="109">
        <v>134.73983</v>
      </c>
      <c r="E86" s="111" t="s">
        <v>20</v>
      </c>
      <c r="F86" s="111" t="s">
        <v>20</v>
      </c>
      <c r="G86" s="111" t="s">
        <v>20</v>
      </c>
      <c r="H86" s="111" t="s">
        <v>20</v>
      </c>
      <c r="I86" s="129">
        <f>D86</f>
        <v>134.73983</v>
      </c>
      <c r="J86" s="108" t="s">
        <v>20</v>
      </c>
      <c r="K86" s="317"/>
      <c r="L86" s="317"/>
      <c r="M86" s="92"/>
    </row>
    <row r="87" spans="1:13" ht="20.25" customHeight="1" thickBot="1">
      <c r="A87" s="332"/>
      <c r="B87" s="317"/>
      <c r="C87" s="108">
        <v>2023</v>
      </c>
      <c r="D87" s="111">
        <v>270</v>
      </c>
      <c r="E87" s="111" t="s">
        <v>20</v>
      </c>
      <c r="F87" s="111" t="s">
        <v>20</v>
      </c>
      <c r="G87" s="111" t="s">
        <v>20</v>
      </c>
      <c r="H87" s="111" t="s">
        <v>20</v>
      </c>
      <c r="I87" s="111">
        <v>270</v>
      </c>
      <c r="J87" s="108" t="s">
        <v>20</v>
      </c>
      <c r="K87" s="317"/>
      <c r="L87" s="317"/>
      <c r="M87" s="92"/>
    </row>
    <row r="88" spans="1:13" ht="20.25" customHeight="1" thickBot="1">
      <c r="A88" s="332"/>
      <c r="B88" s="317"/>
      <c r="C88" s="132">
        <v>2024</v>
      </c>
      <c r="D88" s="111">
        <v>270</v>
      </c>
      <c r="E88" s="111"/>
      <c r="F88" s="111"/>
      <c r="G88" s="111"/>
      <c r="H88" s="111"/>
      <c r="I88" s="111">
        <v>270</v>
      </c>
      <c r="J88" s="108"/>
      <c r="K88" s="317"/>
      <c r="L88" s="317"/>
      <c r="M88" s="92"/>
    </row>
    <row r="89" spans="1:13" ht="26.25" customHeight="1" thickBot="1">
      <c r="A89" s="332"/>
      <c r="B89" s="317"/>
      <c r="C89" s="133">
        <v>2025</v>
      </c>
      <c r="D89" s="111">
        <v>270</v>
      </c>
      <c r="E89" s="111" t="s">
        <v>20</v>
      </c>
      <c r="F89" s="111" t="s">
        <v>20</v>
      </c>
      <c r="G89" s="111" t="s">
        <v>20</v>
      </c>
      <c r="H89" s="111" t="s">
        <v>20</v>
      </c>
      <c r="I89" s="111">
        <v>270</v>
      </c>
      <c r="J89" s="108" t="s">
        <v>20</v>
      </c>
      <c r="K89" s="317"/>
      <c r="L89" s="317"/>
      <c r="M89" s="92"/>
    </row>
    <row r="90" spans="1:13" ht="20.25" customHeight="1" thickBot="1">
      <c r="A90" s="333" t="s">
        <v>83</v>
      </c>
      <c r="B90" s="333"/>
      <c r="C90" s="134">
        <v>2017</v>
      </c>
      <c r="D90" s="135">
        <f>I90</f>
        <v>756.7476200000001</v>
      </c>
      <c r="E90" s="136" t="s">
        <v>20</v>
      </c>
      <c r="F90" s="136" t="s">
        <v>20</v>
      </c>
      <c r="G90" s="136" t="s">
        <v>20</v>
      </c>
      <c r="H90" s="136" t="s">
        <v>20</v>
      </c>
      <c r="I90" s="135">
        <f>I12+I23+I43+I61</f>
        <v>756.7476200000001</v>
      </c>
      <c r="J90" s="137" t="s">
        <v>20</v>
      </c>
      <c r="K90" s="299"/>
      <c r="L90" s="299"/>
      <c r="M90" s="92"/>
    </row>
    <row r="91" spans="1:13" ht="21" customHeight="1">
      <c r="A91" s="333"/>
      <c r="B91" s="333"/>
      <c r="C91" s="134">
        <v>2018</v>
      </c>
      <c r="D91" s="135">
        <f>D14+D26+D44+D62</f>
        <v>1102.74687</v>
      </c>
      <c r="E91" s="136" t="s">
        <v>20</v>
      </c>
      <c r="F91" s="136" t="s">
        <v>20</v>
      </c>
      <c r="G91" s="136" t="s">
        <v>20</v>
      </c>
      <c r="H91" s="136" t="s">
        <v>20</v>
      </c>
      <c r="I91" s="135">
        <f>I14+I26+I44+I62</f>
        <v>1102.74687</v>
      </c>
      <c r="J91" s="137" t="s">
        <v>20</v>
      </c>
      <c r="K91" s="299"/>
      <c r="L91" s="299"/>
      <c r="M91" s="92"/>
    </row>
    <row r="92" spans="1:13" ht="24.75" customHeight="1">
      <c r="A92" s="333"/>
      <c r="B92" s="333"/>
      <c r="C92" s="134">
        <v>2019</v>
      </c>
      <c r="D92" s="135">
        <f>D16+D27+D45+D64</f>
        <v>1130.04565</v>
      </c>
      <c r="E92" s="136" t="s">
        <v>20</v>
      </c>
      <c r="F92" s="136" t="s">
        <v>20</v>
      </c>
      <c r="G92" s="136" t="s">
        <v>20</v>
      </c>
      <c r="H92" s="136" t="s">
        <v>20</v>
      </c>
      <c r="I92" s="135">
        <f>I64+I45+I27+I16</f>
        <v>1130.04565</v>
      </c>
      <c r="J92" s="137" t="s">
        <v>20</v>
      </c>
      <c r="K92" s="299"/>
      <c r="L92" s="299"/>
      <c r="M92" s="92"/>
    </row>
    <row r="93" spans="1:13" ht="19.5" customHeight="1">
      <c r="A93" s="333"/>
      <c r="B93" s="333"/>
      <c r="C93" s="134">
        <v>2020</v>
      </c>
      <c r="D93" s="135">
        <f>D65+D46+D28+D17</f>
        <v>795.21759</v>
      </c>
      <c r="E93" s="136" t="s">
        <v>20</v>
      </c>
      <c r="F93" s="136" t="s">
        <v>20</v>
      </c>
      <c r="G93" s="136" t="s">
        <v>20</v>
      </c>
      <c r="H93" s="136" t="s">
        <v>20</v>
      </c>
      <c r="I93" s="135">
        <f>I65+I46+I28+I17</f>
        <v>795.21759</v>
      </c>
      <c r="J93" s="137" t="s">
        <v>20</v>
      </c>
      <c r="K93" s="299"/>
      <c r="L93" s="299"/>
      <c r="M93" s="92"/>
    </row>
    <row r="94" spans="1:13" ht="27" customHeight="1">
      <c r="A94" s="333"/>
      <c r="B94" s="333"/>
      <c r="C94" s="134">
        <v>2021</v>
      </c>
      <c r="D94" s="135">
        <f>I94</f>
        <v>1135.05982</v>
      </c>
      <c r="E94" s="135" t="s">
        <v>20</v>
      </c>
      <c r="F94" s="135" t="s">
        <v>20</v>
      </c>
      <c r="G94" s="135" t="s">
        <v>20</v>
      </c>
      <c r="H94" s="135" t="s">
        <v>20</v>
      </c>
      <c r="I94" s="135">
        <f>I18+I29+I47+I66+I80+I85</f>
        <v>1135.05982</v>
      </c>
      <c r="J94" s="137" t="s">
        <v>20</v>
      </c>
      <c r="K94" s="299"/>
      <c r="L94" s="299"/>
      <c r="M94" s="92"/>
    </row>
    <row r="95" spans="1:13" ht="18.75" customHeight="1">
      <c r="A95" s="333"/>
      <c r="B95" s="333"/>
      <c r="C95" s="134">
        <v>2022</v>
      </c>
      <c r="D95" s="135">
        <f>D67+D48+D30+D19+D81+D86</f>
        <v>1168.70827</v>
      </c>
      <c r="E95" s="138" t="s">
        <v>20</v>
      </c>
      <c r="F95" s="138" t="s">
        <v>20</v>
      </c>
      <c r="G95" s="138" t="s">
        <v>20</v>
      </c>
      <c r="H95" s="138" t="s">
        <v>20</v>
      </c>
      <c r="I95" s="135">
        <f>I67+I48+I30+I19+I81+I86</f>
        <v>1168.70827</v>
      </c>
      <c r="J95" s="137" t="s">
        <v>20</v>
      </c>
      <c r="K95" s="299"/>
      <c r="L95" s="299"/>
      <c r="M95" s="92"/>
    </row>
    <row r="96" spans="1:13" ht="25.5" customHeight="1">
      <c r="A96" s="333"/>
      <c r="B96" s="333"/>
      <c r="C96" s="134">
        <v>2023</v>
      </c>
      <c r="D96" s="139">
        <f>I96</f>
        <v>1249.779</v>
      </c>
      <c r="E96" s="139" t="s">
        <v>20</v>
      </c>
      <c r="F96" s="139" t="s">
        <v>20</v>
      </c>
      <c r="G96" s="139" t="s">
        <v>20</v>
      </c>
      <c r="H96" s="139" t="s">
        <v>20</v>
      </c>
      <c r="I96" s="139">
        <f>I68+I49+I31+I20+I82+I87</f>
        <v>1249.779</v>
      </c>
      <c r="J96" s="137" t="s">
        <v>20</v>
      </c>
      <c r="K96" s="299"/>
      <c r="L96" s="299"/>
      <c r="M96" s="92"/>
    </row>
    <row r="97" spans="1:13" ht="25.5" customHeight="1" thickBot="1">
      <c r="A97" s="333"/>
      <c r="B97" s="333"/>
      <c r="C97" s="134">
        <v>2024</v>
      </c>
      <c r="D97" s="139">
        <f>I97</f>
        <v>1249.779</v>
      </c>
      <c r="E97" s="139" t="s">
        <v>20</v>
      </c>
      <c r="F97" s="139" t="s">
        <v>20</v>
      </c>
      <c r="G97" s="139" t="s">
        <v>20</v>
      </c>
      <c r="H97" s="139" t="s">
        <v>20</v>
      </c>
      <c r="I97" s="139">
        <f>I22+I33+I51+I70+I84+I89</f>
        <v>1249.779</v>
      </c>
      <c r="J97" s="137" t="s">
        <v>20</v>
      </c>
      <c r="K97" s="299"/>
      <c r="L97" s="299"/>
      <c r="M97" s="92"/>
    </row>
    <row r="98" spans="1:13" ht="25.5" customHeight="1" thickBot="1">
      <c r="A98" s="333"/>
      <c r="B98" s="333"/>
      <c r="C98" s="134">
        <v>2025</v>
      </c>
      <c r="D98" s="139">
        <f>I98</f>
        <v>1249.779</v>
      </c>
      <c r="E98" s="139"/>
      <c r="F98" s="139"/>
      <c r="G98" s="139"/>
      <c r="H98" s="139"/>
      <c r="I98" s="139">
        <f>I89+I84+I70+I51+I33+I22</f>
        <v>1249.779</v>
      </c>
      <c r="J98" s="137"/>
      <c r="K98" s="299"/>
      <c r="L98" s="299"/>
      <c r="M98" s="92"/>
    </row>
    <row r="99" spans="1:13" ht="24.75" customHeight="1" thickBot="1">
      <c r="A99" s="333"/>
      <c r="B99" s="333"/>
      <c r="C99" s="134" t="s">
        <v>196</v>
      </c>
      <c r="D99" s="135">
        <f>D94+D93+D92+D91+D90+D95+D96+D97+D98</f>
        <v>9837.86282</v>
      </c>
      <c r="E99" s="136" t="s">
        <v>20</v>
      </c>
      <c r="F99" s="136" t="s">
        <v>20</v>
      </c>
      <c r="G99" s="136" t="s">
        <v>20</v>
      </c>
      <c r="H99" s="136" t="s">
        <v>20</v>
      </c>
      <c r="I99" s="135">
        <f>I94+I93+I92+I91+I90+I95+I96+I97+I98</f>
        <v>9837.86282</v>
      </c>
      <c r="J99" s="137" t="s">
        <v>20</v>
      </c>
      <c r="K99" s="299"/>
      <c r="L99" s="299"/>
      <c r="M99" s="92"/>
    </row>
    <row r="100" spans="1:12" ht="17.25" customHeight="1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ht="17.25" customHeight="1"/>
    <row r="103" ht="17.25" customHeight="1"/>
    <row r="104" ht="17.25" customHeight="1"/>
    <row r="106" ht="17.25" customHeight="1"/>
    <row r="117" ht="17.25" customHeight="1"/>
  </sheetData>
  <sheetProtection selectLockedCells="1" selectUnlockedCells="1"/>
  <mergeCells count="84">
    <mergeCell ref="K71:K79"/>
    <mergeCell ref="A85:A89"/>
    <mergeCell ref="B85:B89"/>
    <mergeCell ref="K85:K89"/>
    <mergeCell ref="L85:L89"/>
    <mergeCell ref="A90:B99"/>
    <mergeCell ref="K90:L99"/>
    <mergeCell ref="L71:L79"/>
    <mergeCell ref="A80:A84"/>
    <mergeCell ref="B80:B84"/>
    <mergeCell ref="K80:K84"/>
    <mergeCell ref="L80:L84"/>
    <mergeCell ref="A71:A79"/>
    <mergeCell ref="B71:B79"/>
    <mergeCell ref="B61:B70"/>
    <mergeCell ref="K61:K70"/>
    <mergeCell ref="C62:C63"/>
    <mergeCell ref="D62:D63"/>
    <mergeCell ref="E62:E63"/>
    <mergeCell ref="F62:F63"/>
    <mergeCell ref="G62:G63"/>
    <mergeCell ref="H62:H63"/>
    <mergeCell ref="I62:I63"/>
    <mergeCell ref="J62:J63"/>
    <mergeCell ref="K23:K33"/>
    <mergeCell ref="A34:A42"/>
    <mergeCell ref="B34:B42"/>
    <mergeCell ref="A43:A51"/>
    <mergeCell ref="B43:B51"/>
    <mergeCell ref="A61:A70"/>
    <mergeCell ref="K43:K51"/>
    <mergeCell ref="A52:A60"/>
    <mergeCell ref="B52:B60"/>
    <mergeCell ref="K52:K60"/>
    <mergeCell ref="L12:L70"/>
    <mergeCell ref="K34:K42"/>
    <mergeCell ref="H14:H15"/>
    <mergeCell ref="I14:I15"/>
    <mergeCell ref="J14:J15"/>
    <mergeCell ref="A23:A33"/>
    <mergeCell ref="B23:B33"/>
    <mergeCell ref="C23:C25"/>
    <mergeCell ref="D23:D25"/>
    <mergeCell ref="E23:E25"/>
    <mergeCell ref="B12:B22"/>
    <mergeCell ref="G23:G25"/>
    <mergeCell ref="H12:H13"/>
    <mergeCell ref="I12:I13"/>
    <mergeCell ref="J12:J13"/>
    <mergeCell ref="K12:K22"/>
    <mergeCell ref="F23:F25"/>
    <mergeCell ref="H23:H25"/>
    <mergeCell ref="I23:I25"/>
    <mergeCell ref="J23:J25"/>
    <mergeCell ref="F6:F7"/>
    <mergeCell ref="C14:C15"/>
    <mergeCell ref="D14:D15"/>
    <mergeCell ref="E14:E15"/>
    <mergeCell ref="F14:F15"/>
    <mergeCell ref="G14:G15"/>
    <mergeCell ref="A9:L9"/>
    <mergeCell ref="A10:L10"/>
    <mergeCell ref="A11:L11"/>
    <mergeCell ref="A12:A22"/>
    <mergeCell ref="K3:K7"/>
    <mergeCell ref="C12:C13"/>
    <mergeCell ref="D12:D13"/>
    <mergeCell ref="E12:E13"/>
    <mergeCell ref="F12:F13"/>
    <mergeCell ref="G12:G13"/>
    <mergeCell ref="E4:E7"/>
    <mergeCell ref="F4:I4"/>
    <mergeCell ref="F5:H5"/>
    <mergeCell ref="I5:I7"/>
    <mergeCell ref="L3:L7"/>
    <mergeCell ref="G6:H6"/>
    <mergeCell ref="A1:L1"/>
    <mergeCell ref="A2:L2"/>
    <mergeCell ref="A3:A7"/>
    <mergeCell ref="B3:B7"/>
    <mergeCell ref="C3:C7"/>
    <mergeCell ref="D3:D7"/>
    <mergeCell ref="E3:I3"/>
    <mergeCell ref="J3:J7"/>
  </mergeCells>
  <printOptions/>
  <pageMargins left="0.43333333333333335" right="0.25" top="0.3541666666666667" bottom="0.11805555555555555" header="0.5118055555555555" footer="0.5118055555555555"/>
  <pageSetup horizontalDpi="300" verticalDpi="3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</dc:creator>
  <cp:keywords/>
  <dc:description/>
  <cp:lastModifiedBy>Шишкина</cp:lastModifiedBy>
  <cp:lastPrinted>2022-11-11T08:26:59Z</cp:lastPrinted>
  <dcterms:created xsi:type="dcterms:W3CDTF">2018-03-13T08:40:07Z</dcterms:created>
  <dcterms:modified xsi:type="dcterms:W3CDTF">2022-12-07T08:06:38Z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