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023" sheetId="1" r:id="rId1"/>
  </sheets>
  <definedNames>
    <definedName name="_xlnm.Print_Titles" localSheetId="0">'2023'!$8:$13</definedName>
    <definedName name="_xlnm.Print_Area" localSheetId="0">'2023'!$A$1:$K$64</definedName>
  </definedNames>
  <calcPr fullCalcOnLoad="1"/>
</workbook>
</file>

<file path=xl/sharedStrings.xml><?xml version="1.0" encoding="utf-8"?>
<sst xmlns="http://schemas.openxmlformats.org/spreadsheetml/2006/main" count="85" uniqueCount="44">
  <si>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</si>
  <si>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</si>
  <si>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</si>
  <si>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</si>
  <si>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</si>
  <si>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</si>
  <si>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</si>
  <si>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</si>
  <si>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</si>
  <si>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</si>
  <si>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</si>
  <si>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</si>
  <si>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</si>
  <si>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</si>
  <si>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</si>
  <si>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</si>
  <si>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</si>
  <si>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</si>
  <si>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</si>
  <si>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</si>
  <si>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</si>
  <si>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</si>
  <si>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</si>
  <si>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</si>
  <si>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</si>
  <si>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</si>
  <si>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</si>
  <si>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</si>
  <si>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</si>
  <si>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</si>
  <si>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>2022 год</t>
  </si>
  <si>
    <t>2023 год</t>
  </si>
  <si>
    <t>2024 год</t>
  </si>
  <si>
    <t>2025 год</t>
  </si>
  <si>
    <t>Всего по  муниципальной  программе "Развитие образования на территории  ЗАТО г.Радужный Владимирской области":</t>
  </si>
  <si>
    <t>подпрограмма "Развитие дошкольного, общего и дополнительного образования на территории ЗАТО г.Радужный Владимирской области"</t>
  </si>
  <si>
    <t>подпрограмма "Совершенствование организации питания обучающихся муниципальных образовательных учреждений на территории ЗАТО г.Радужный Владимирской области"</t>
  </si>
  <si>
    <t>подпрограмма "Совершенствование организации отдыха и оздоровления детей и подростков  на территории ЗАТО г.Радужный Владимирской области"</t>
  </si>
  <si>
    <t>подпрограмма "Обеспечение защиты прав и интересов детей-сирот и детей, оставшихся без попечительства родителей на территории ЗАТО г.Радужный Владимирской области"</t>
  </si>
  <si>
    <t xml:space="preserve">                    Приложение № 1 к постановлению администрации ЗАТО г.Радужный</t>
  </si>
  <si>
    <t xml:space="preserve">                      на территории  ЗАТО г. Радужный Владимирской области"  </t>
  </si>
  <si>
    <t>Управление образования"</t>
  </si>
  <si>
    <t xml:space="preserve">                                                                                                                                                                                                        " Приложение № 1   к программе "Развитие образования  </t>
  </si>
  <si>
    <t>Владимирской области от 29.12.2023 № 1794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</si>
</sst>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  <numFmt numFmtId="193" formatCode="#,##0.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178" fontId="8" fillId="0" borderId="14" xfId="6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8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8" fontId="9" fillId="0" borderId="26" xfId="60" applyNumberFormat="1" applyFont="1" applyFill="1" applyBorder="1" applyAlignment="1">
      <alignment horizontal="center" vertical="center"/>
    </xf>
    <xf numFmtId="178" fontId="9" fillId="0" borderId="26" xfId="60" applyNumberFormat="1" applyFont="1" applyFill="1" applyBorder="1" applyAlignment="1">
      <alignment vertical="center"/>
    </xf>
    <xf numFmtId="178" fontId="9" fillId="0" borderId="27" xfId="0" applyNumberFormat="1" applyFont="1" applyFill="1" applyBorder="1" applyAlignment="1">
      <alignment horizontal="center" vertical="center"/>
    </xf>
    <xf numFmtId="180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3" xfId="6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78" fontId="9" fillId="0" borderId="23" xfId="60" applyNumberFormat="1" applyFont="1" applyFill="1" applyBorder="1" applyAlignment="1">
      <alignment vertical="center"/>
    </xf>
    <xf numFmtId="178" fontId="9" fillId="0" borderId="29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5" fillId="0" borderId="3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3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="90" zoomScaleSheetLayoutView="90" workbookViewId="0" topLeftCell="A1">
      <selection activeCell="G5" sqref="G5"/>
    </sheetView>
  </sheetViews>
  <sheetFormatPr defaultColWidth="9.125" defaultRowHeight="12.75"/>
  <cols>
    <col min="1" max="1" width="5.625" style="1" customWidth="1"/>
    <col min="2" max="2" width="23.375" style="1" customWidth="1"/>
    <col min="3" max="3" width="16.625" style="1" customWidth="1"/>
    <col min="4" max="4" width="20.625" style="1" customWidth="1"/>
    <col min="5" max="5" width="16.625" style="1" customWidth="1"/>
    <col min="6" max="6" width="16.125" style="1" customWidth="1"/>
    <col min="7" max="7" width="14.125" style="1" customWidth="1"/>
    <col min="8" max="8" width="15.625" style="1" customWidth="1"/>
    <col min="9" max="10" width="16.00390625" style="1" customWidth="1"/>
    <col min="11" max="11" width="17.625" style="1" customWidth="1"/>
    <col min="12" max="12" width="24.00390625" style="1" customWidth="1"/>
    <col min="13" max="13" width="16.875" style="1" customWidth="1"/>
    <col min="14" max="14" width="10.50390625" style="1" bestFit="1" customWidth="1"/>
    <col min="15" max="17" width="9.50390625" style="1" bestFit="1" customWidth="1"/>
    <col min="18" max="18" width="11.625" style="1" bestFit="1" customWidth="1"/>
    <col min="19" max="19" width="9.50390625" style="1" bestFit="1" customWidth="1"/>
    <col min="20" max="20" width="11.50390625" style="1" bestFit="1" customWidth="1"/>
    <col min="21" max="16384" width="9.125" style="1" customWidth="1"/>
  </cols>
  <sheetData>
    <row r="1" spans="7:11" ht="15">
      <c r="G1" s="65" t="s">
        <v>39</v>
      </c>
      <c r="H1" s="65"/>
      <c r="I1" s="65"/>
      <c r="J1" s="65"/>
      <c r="K1" s="65"/>
    </row>
    <row r="2" spans="8:11" ht="15">
      <c r="H2" s="65" t="s">
        <v>43</v>
      </c>
      <c r="I2" s="65"/>
      <c r="J2" s="65"/>
      <c r="K2" s="65"/>
    </row>
    <row r="3" spans="1:11" ht="15">
      <c r="A3" s="64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/>
      <c r="B4" s="5"/>
      <c r="C4" s="5"/>
      <c r="D4" s="5"/>
      <c r="E4" s="5"/>
      <c r="F4" s="5"/>
      <c r="G4" s="96" t="s">
        <v>40</v>
      </c>
      <c r="H4" s="96"/>
      <c r="I4" s="96"/>
      <c r="J4" s="96"/>
      <c r="K4" s="96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7.25">
      <c r="A6" s="103" t="s">
        <v>18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ht="11.25" customHeight="1" thickBot="1">
      <c r="A7" s="6"/>
    </row>
    <row r="8" spans="1:11" ht="17.25" customHeight="1">
      <c r="A8" s="104" t="s">
        <v>5</v>
      </c>
      <c r="B8" s="97" t="s">
        <v>0</v>
      </c>
      <c r="C8" s="97" t="s">
        <v>1</v>
      </c>
      <c r="D8" s="97" t="s">
        <v>17</v>
      </c>
      <c r="E8" s="107" t="s">
        <v>14</v>
      </c>
      <c r="F8" s="107"/>
      <c r="G8" s="107"/>
      <c r="H8" s="107"/>
      <c r="I8" s="107"/>
      <c r="J8" s="80" t="s">
        <v>16</v>
      </c>
      <c r="K8" s="93" t="s">
        <v>2</v>
      </c>
    </row>
    <row r="9" spans="1:11" ht="17.25" customHeight="1">
      <c r="A9" s="105"/>
      <c r="B9" s="98"/>
      <c r="C9" s="98"/>
      <c r="D9" s="98"/>
      <c r="E9" s="91" t="s">
        <v>15</v>
      </c>
      <c r="F9" s="102" t="s">
        <v>28</v>
      </c>
      <c r="G9" s="91"/>
      <c r="H9" s="91"/>
      <c r="I9" s="91"/>
      <c r="J9" s="81"/>
      <c r="K9" s="94"/>
    </row>
    <row r="10" spans="1:11" ht="17.25" customHeight="1">
      <c r="A10" s="105"/>
      <c r="B10" s="98"/>
      <c r="C10" s="98"/>
      <c r="D10" s="98"/>
      <c r="E10" s="91"/>
      <c r="F10" s="100" t="s">
        <v>6</v>
      </c>
      <c r="G10" s="101"/>
      <c r="H10" s="101"/>
      <c r="I10" s="91" t="s">
        <v>13</v>
      </c>
      <c r="J10" s="81"/>
      <c r="K10" s="94"/>
    </row>
    <row r="11" spans="1:11" ht="21.75" customHeight="1">
      <c r="A11" s="105"/>
      <c r="B11" s="98"/>
      <c r="C11" s="98"/>
      <c r="D11" s="98"/>
      <c r="E11" s="91"/>
      <c r="F11" s="91" t="s">
        <v>27</v>
      </c>
      <c r="G11" s="91" t="s">
        <v>24</v>
      </c>
      <c r="H11" s="91"/>
      <c r="I11" s="91"/>
      <c r="J11" s="81"/>
      <c r="K11" s="94"/>
    </row>
    <row r="12" spans="1:11" ht="39.75" thickBot="1">
      <c r="A12" s="106"/>
      <c r="B12" s="99"/>
      <c r="C12" s="99"/>
      <c r="D12" s="99"/>
      <c r="E12" s="92"/>
      <c r="F12" s="92"/>
      <c r="G12" s="8" t="s">
        <v>25</v>
      </c>
      <c r="H12" s="7" t="s">
        <v>26</v>
      </c>
      <c r="I12" s="92"/>
      <c r="J12" s="82"/>
      <c r="K12" s="95"/>
    </row>
    <row r="13" spans="1:11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</row>
    <row r="14" spans="1:11" ht="16.5" customHeight="1" thickBot="1">
      <c r="A14" s="86" t="s">
        <v>3</v>
      </c>
      <c r="B14" s="66" t="s">
        <v>34</v>
      </c>
      <c r="C14" s="11" t="s">
        <v>19</v>
      </c>
      <c r="D14" s="4">
        <f aca="true" t="shared" si="0" ref="D14:J14">D24+D35+D45+D55</f>
        <v>307130.275</v>
      </c>
      <c r="E14" s="4">
        <f t="shared" si="0"/>
        <v>141669.2</v>
      </c>
      <c r="F14" s="4">
        <f t="shared" si="0"/>
        <v>4504</v>
      </c>
      <c r="G14" s="4">
        <f t="shared" si="0"/>
        <v>0</v>
      </c>
      <c r="H14" s="4">
        <f t="shared" si="0"/>
        <v>4504</v>
      </c>
      <c r="I14" s="4">
        <f t="shared" si="0"/>
        <v>141591.155</v>
      </c>
      <c r="J14" s="4">
        <f t="shared" si="0"/>
        <v>19365.92</v>
      </c>
      <c r="K14" s="66" t="s">
        <v>7</v>
      </c>
    </row>
    <row r="15" spans="1:11" ht="18" customHeight="1" thickBot="1">
      <c r="A15" s="86"/>
      <c r="B15" s="67"/>
      <c r="C15" s="12" t="s">
        <v>20</v>
      </c>
      <c r="D15" s="2">
        <f aca="true" t="shared" si="1" ref="D15:D23">D26+D36+D46+D56</f>
        <v>309812.70986</v>
      </c>
      <c r="E15" s="2">
        <f aca="true" t="shared" si="2" ref="E15:J15">E26+E36+E46+E56</f>
        <v>158235.07270000002</v>
      </c>
      <c r="F15" s="2">
        <f t="shared" si="2"/>
        <v>5209.482</v>
      </c>
      <c r="G15" s="2">
        <f t="shared" si="2"/>
        <v>0</v>
      </c>
      <c r="H15" s="2">
        <f t="shared" si="2"/>
        <v>5209.482</v>
      </c>
      <c r="I15" s="2">
        <f t="shared" si="2"/>
        <v>124626.20216</v>
      </c>
      <c r="J15" s="2">
        <f t="shared" si="2"/>
        <v>21741.953</v>
      </c>
      <c r="K15" s="67"/>
    </row>
    <row r="16" spans="1:11" ht="17.25" customHeight="1" thickBot="1">
      <c r="A16" s="86"/>
      <c r="B16" s="67"/>
      <c r="C16" s="12" t="s">
        <v>21</v>
      </c>
      <c r="D16" s="2">
        <f t="shared" si="1"/>
        <v>331657.7648</v>
      </c>
      <c r="E16" s="2">
        <f aca="true" t="shared" si="3" ref="E16:J16">E27+E37+E47+E57</f>
        <v>168847.4</v>
      </c>
      <c r="F16" s="2">
        <f t="shared" si="3"/>
        <v>7362.436</v>
      </c>
      <c r="G16" s="2">
        <f t="shared" si="3"/>
        <v>0</v>
      </c>
      <c r="H16" s="2">
        <f t="shared" si="3"/>
        <v>7362.436</v>
      </c>
      <c r="I16" s="3">
        <f t="shared" si="3"/>
        <v>130579.4738</v>
      </c>
      <c r="J16" s="2">
        <f t="shared" si="3"/>
        <v>24868.455</v>
      </c>
      <c r="K16" s="67"/>
    </row>
    <row r="17" spans="1:18" ht="15.75" customHeight="1" thickBot="1">
      <c r="A17" s="86"/>
      <c r="B17" s="67"/>
      <c r="C17" s="12" t="s">
        <v>23</v>
      </c>
      <c r="D17" s="23">
        <f t="shared" si="1"/>
        <v>329451.77171</v>
      </c>
      <c r="E17" s="23">
        <f aca="true" t="shared" si="4" ref="E17:J17">E28+E38+E48+E58</f>
        <v>168548.1</v>
      </c>
      <c r="F17" s="23">
        <f t="shared" si="4"/>
        <v>15078.6</v>
      </c>
      <c r="G17" s="23">
        <f t="shared" si="4"/>
        <v>6323.8</v>
      </c>
      <c r="H17" s="23">
        <f t="shared" si="4"/>
        <v>8754.8</v>
      </c>
      <c r="I17" s="23">
        <f t="shared" si="4"/>
        <v>123270.17171</v>
      </c>
      <c r="J17" s="23">
        <f t="shared" si="4"/>
        <v>22554.9</v>
      </c>
      <c r="K17" s="67"/>
      <c r="L17" s="13"/>
      <c r="M17" s="15"/>
      <c r="N17" s="15"/>
      <c r="O17" s="15"/>
      <c r="P17" s="15"/>
      <c r="Q17" s="15"/>
      <c r="R17" s="15"/>
    </row>
    <row r="18" spans="1:18" s="21" customFormat="1" ht="15.75" customHeight="1" thickBot="1">
      <c r="A18" s="86"/>
      <c r="B18" s="67"/>
      <c r="C18" s="11" t="s">
        <v>29</v>
      </c>
      <c r="D18" s="4">
        <f t="shared" si="1"/>
        <v>346060.19703000004</v>
      </c>
      <c r="E18" s="4">
        <f aca="true" t="shared" si="5" ref="E18:J18">E29+E39+E49+E59</f>
        <v>177997.9</v>
      </c>
      <c r="F18" s="4">
        <f t="shared" si="5"/>
        <v>24662.75</v>
      </c>
      <c r="G18" s="4">
        <f t="shared" si="5"/>
        <v>20549</v>
      </c>
      <c r="H18" s="4">
        <f t="shared" si="5"/>
        <v>4113.75</v>
      </c>
      <c r="I18" s="4">
        <f t="shared" si="5"/>
        <v>122305.76903</v>
      </c>
      <c r="J18" s="4">
        <f t="shared" si="5"/>
        <v>21093.778</v>
      </c>
      <c r="K18" s="67"/>
      <c r="M18" s="22"/>
      <c r="N18" s="22"/>
      <c r="O18" s="22"/>
      <c r="P18" s="22"/>
      <c r="Q18" s="22"/>
      <c r="R18" s="22"/>
    </row>
    <row r="19" spans="1:18" ht="19.5" customHeight="1" thickBot="1">
      <c r="A19" s="86"/>
      <c r="B19" s="67"/>
      <c r="C19" s="12" t="s">
        <v>30</v>
      </c>
      <c r="D19" s="2">
        <f t="shared" si="1"/>
        <v>360809.68901</v>
      </c>
      <c r="E19" s="2">
        <f aca="true" t="shared" si="6" ref="E19:J19">E30+E40+E50+E60</f>
        <v>189772.68</v>
      </c>
      <c r="F19" s="2">
        <f t="shared" si="6"/>
        <v>24361.983</v>
      </c>
      <c r="G19" s="2">
        <f t="shared" si="6"/>
        <v>14433.6</v>
      </c>
      <c r="H19" s="2">
        <f t="shared" si="6"/>
        <v>9928.383</v>
      </c>
      <c r="I19" s="2">
        <f t="shared" si="6"/>
        <v>125926.22601</v>
      </c>
      <c r="J19" s="2">
        <f t="shared" si="6"/>
        <v>20748.8</v>
      </c>
      <c r="K19" s="67"/>
      <c r="M19" s="20"/>
      <c r="N19" s="16"/>
      <c r="O19" s="16"/>
      <c r="P19" s="16"/>
      <c r="Q19" s="16"/>
      <c r="R19" s="16"/>
    </row>
    <row r="20" spans="1:13" ht="19.5" customHeight="1" thickBot="1">
      <c r="A20" s="86"/>
      <c r="B20" s="67"/>
      <c r="C20" s="24" t="s">
        <v>31</v>
      </c>
      <c r="D20" s="2">
        <f t="shared" si="1"/>
        <v>380324.88577</v>
      </c>
      <c r="E20" s="2">
        <f aca="true" t="shared" si="7" ref="E20:J20">E31+E41+E51+E61</f>
        <v>205557.07992</v>
      </c>
      <c r="F20" s="2">
        <f t="shared" si="7"/>
        <v>22452.29422</v>
      </c>
      <c r="G20" s="2">
        <f t="shared" si="7"/>
        <v>14712.5</v>
      </c>
      <c r="H20" s="2">
        <f t="shared" si="7"/>
        <v>7739.79422</v>
      </c>
      <c r="I20" s="2">
        <f t="shared" si="7"/>
        <v>132315.51163000002</v>
      </c>
      <c r="J20" s="2">
        <f t="shared" si="7"/>
        <v>20000</v>
      </c>
      <c r="K20" s="67"/>
      <c r="M20" s="13"/>
    </row>
    <row r="21" spans="1:13" ht="19.5" customHeight="1" thickBot="1">
      <c r="A21" s="86"/>
      <c r="B21" s="67"/>
      <c r="C21" s="24" t="s">
        <v>32</v>
      </c>
      <c r="D21" s="2">
        <f t="shared" si="1"/>
        <v>366712.623</v>
      </c>
      <c r="E21" s="2">
        <f aca="true" t="shared" si="8" ref="E21:J22">E32+E42+E52+E62</f>
        <v>182172.2</v>
      </c>
      <c r="F21" s="2">
        <f t="shared" si="8"/>
        <v>21562.500000000004</v>
      </c>
      <c r="G21" s="2">
        <f t="shared" si="8"/>
        <v>14318.599999999999</v>
      </c>
      <c r="H21" s="2">
        <f t="shared" si="8"/>
        <v>7243.9</v>
      </c>
      <c r="I21" s="2">
        <f t="shared" si="8"/>
        <v>142977.923</v>
      </c>
      <c r="J21" s="2">
        <f t="shared" si="8"/>
        <v>20000</v>
      </c>
      <c r="K21" s="67"/>
      <c r="M21" s="13"/>
    </row>
    <row r="22" spans="1:13" ht="19.5" customHeight="1" thickBot="1">
      <c r="A22" s="86"/>
      <c r="B22" s="69"/>
      <c r="C22" s="24" t="s">
        <v>33</v>
      </c>
      <c r="D22" s="2">
        <f t="shared" si="1"/>
        <v>366036.447</v>
      </c>
      <c r="E22" s="2">
        <f t="shared" si="8"/>
        <v>182172.2</v>
      </c>
      <c r="F22" s="2">
        <f t="shared" si="8"/>
        <v>19914.5</v>
      </c>
      <c r="G22" s="2">
        <f t="shared" si="8"/>
        <v>14318.599999999999</v>
      </c>
      <c r="H22" s="2">
        <f t="shared" si="8"/>
        <v>5595.9</v>
      </c>
      <c r="I22" s="2">
        <f t="shared" si="8"/>
        <v>143949.747</v>
      </c>
      <c r="J22" s="2">
        <f t="shared" si="8"/>
        <v>20000</v>
      </c>
      <c r="K22" s="67"/>
      <c r="M22" s="13"/>
    </row>
    <row r="23" spans="1:13" ht="18" customHeight="1" thickBot="1">
      <c r="A23" s="87"/>
      <c r="B23" s="25" t="s">
        <v>12</v>
      </c>
      <c r="C23" s="26"/>
      <c r="D23" s="4">
        <f t="shared" si="1"/>
        <v>3097996.3631799994</v>
      </c>
      <c r="E23" s="4">
        <f aca="true" t="shared" si="9" ref="E23:J23">E34+E44+E54+E64</f>
        <v>1574971.8326199998</v>
      </c>
      <c r="F23" s="4">
        <f t="shared" si="9"/>
        <v>145108.54522</v>
      </c>
      <c r="G23" s="4">
        <f t="shared" si="9"/>
        <v>84656.1</v>
      </c>
      <c r="H23" s="4">
        <f t="shared" si="9"/>
        <v>60452.44522</v>
      </c>
      <c r="I23" s="4">
        <f t="shared" si="9"/>
        <v>1187542.17934</v>
      </c>
      <c r="J23" s="4">
        <f t="shared" si="9"/>
        <v>190373.80599999998</v>
      </c>
      <c r="K23" s="69"/>
      <c r="L23" s="13"/>
      <c r="M23" s="13"/>
    </row>
    <row r="24" spans="1:13" ht="20.25" customHeight="1">
      <c r="A24" s="83" t="s">
        <v>4</v>
      </c>
      <c r="B24" s="77" t="s">
        <v>35</v>
      </c>
      <c r="C24" s="75" t="s">
        <v>22</v>
      </c>
      <c r="D24" s="70">
        <f>E24+F24+I24+J24</f>
        <v>259771.653</v>
      </c>
      <c r="E24" s="70">
        <v>130298.7</v>
      </c>
      <c r="F24" s="70">
        <f>G24+H24</f>
        <v>1029</v>
      </c>
      <c r="G24" s="70">
        <v>0</v>
      </c>
      <c r="H24" s="70">
        <v>1029</v>
      </c>
      <c r="I24" s="70">
        <v>128443.953</v>
      </c>
      <c r="J24" s="73">
        <v>0</v>
      </c>
      <c r="K24" s="66" t="s">
        <v>7</v>
      </c>
      <c r="M24" s="13"/>
    </row>
    <row r="25" spans="1:13" ht="9.75" customHeight="1">
      <c r="A25" s="84"/>
      <c r="B25" s="78"/>
      <c r="C25" s="76"/>
      <c r="D25" s="72"/>
      <c r="E25" s="72"/>
      <c r="F25" s="71"/>
      <c r="G25" s="72"/>
      <c r="H25" s="72"/>
      <c r="I25" s="72"/>
      <c r="J25" s="74"/>
      <c r="K25" s="67"/>
      <c r="M25" s="13"/>
    </row>
    <row r="26" spans="1:13" ht="18" customHeight="1">
      <c r="A26" s="84"/>
      <c r="B26" s="78"/>
      <c r="C26" s="31" t="s">
        <v>20</v>
      </c>
      <c r="D26" s="32">
        <f aca="true" t="shared" si="10" ref="D26:D32">E26+F26+I26+J26</f>
        <v>256780.11129</v>
      </c>
      <c r="E26" s="33">
        <v>143448.1</v>
      </c>
      <c r="F26" s="33">
        <f aca="true" t="shared" si="11" ref="F26:F31">G26+H26</f>
        <v>1296.482</v>
      </c>
      <c r="G26" s="33">
        <v>0</v>
      </c>
      <c r="H26" s="34">
        <v>1296.482</v>
      </c>
      <c r="I26" s="29">
        <v>112035.52929</v>
      </c>
      <c r="J26" s="30">
        <v>0</v>
      </c>
      <c r="K26" s="67"/>
      <c r="M26" s="13"/>
    </row>
    <row r="27" spans="1:11" ht="16.5" customHeight="1">
      <c r="A27" s="84"/>
      <c r="B27" s="78"/>
      <c r="C27" s="35" t="s">
        <v>21</v>
      </c>
      <c r="D27" s="28">
        <f t="shared" si="10"/>
        <v>274699.70717</v>
      </c>
      <c r="E27" s="33">
        <v>157111.4</v>
      </c>
      <c r="F27" s="36">
        <f t="shared" si="11"/>
        <v>3375.852</v>
      </c>
      <c r="G27" s="33">
        <v>0</v>
      </c>
      <c r="H27" s="33">
        <v>3375.852</v>
      </c>
      <c r="I27" s="33">
        <f>114080.66084+133.79733-2.003</f>
        <v>114212.45517</v>
      </c>
      <c r="J27" s="30">
        <v>0</v>
      </c>
      <c r="K27" s="67"/>
    </row>
    <row r="28" spans="1:11" ht="16.5" customHeight="1">
      <c r="A28" s="84"/>
      <c r="B28" s="78"/>
      <c r="C28" s="37" t="s">
        <v>23</v>
      </c>
      <c r="D28" s="28">
        <f t="shared" si="10"/>
        <v>274920.2059</v>
      </c>
      <c r="E28" s="33">
        <f>156161.5-1157.3+1500</f>
        <v>156504.2</v>
      </c>
      <c r="F28" s="36">
        <f t="shared" si="11"/>
        <v>7019.3</v>
      </c>
      <c r="G28" s="36">
        <f>1117-22.3+1979.1</f>
        <v>3073.8</v>
      </c>
      <c r="H28" s="33">
        <v>3945.5</v>
      </c>
      <c r="I28" s="36">
        <v>111396.7059</v>
      </c>
      <c r="J28" s="38">
        <v>0</v>
      </c>
      <c r="K28" s="67"/>
    </row>
    <row r="29" spans="1:11" ht="16.5" customHeight="1">
      <c r="A29" s="84"/>
      <c r="B29" s="78"/>
      <c r="C29" s="37" t="s">
        <v>29</v>
      </c>
      <c r="D29" s="28">
        <f t="shared" si="10"/>
        <v>287576.66265</v>
      </c>
      <c r="E29" s="33">
        <v>163731.4</v>
      </c>
      <c r="F29" s="36">
        <f>G29+H29</f>
        <v>14635.72</v>
      </c>
      <c r="G29" s="36">
        <v>12507.9</v>
      </c>
      <c r="H29" s="33">
        <v>2127.82</v>
      </c>
      <c r="I29" s="36">
        <v>109209.54265</v>
      </c>
      <c r="J29" s="33">
        <v>0</v>
      </c>
      <c r="K29" s="68"/>
    </row>
    <row r="30" spans="1:13" ht="18" customHeight="1">
      <c r="A30" s="84"/>
      <c r="B30" s="78"/>
      <c r="C30" s="35" t="s">
        <v>30</v>
      </c>
      <c r="D30" s="28">
        <f>E30+F30+I30+J30</f>
        <v>297762.65631</v>
      </c>
      <c r="E30" s="33">
        <v>175941.3</v>
      </c>
      <c r="F30" s="36">
        <f>G30+H30</f>
        <v>10188.419</v>
      </c>
      <c r="G30" s="33">
        <v>6340.8</v>
      </c>
      <c r="H30" s="33">
        <v>3847.619</v>
      </c>
      <c r="I30" s="33">
        <v>111632.93731</v>
      </c>
      <c r="J30" s="33">
        <v>0</v>
      </c>
      <c r="K30" s="68"/>
      <c r="L30" s="13"/>
      <c r="M30" s="13"/>
    </row>
    <row r="31" spans="1:11" ht="18" customHeight="1">
      <c r="A31" s="84"/>
      <c r="B31" s="78"/>
      <c r="C31" s="35" t="s">
        <v>31</v>
      </c>
      <c r="D31" s="28">
        <f>E31+F31+I31+J31</f>
        <v>315451.96794</v>
      </c>
      <c r="E31" s="33">
        <v>187377.27992</v>
      </c>
      <c r="F31" s="33">
        <f t="shared" si="11"/>
        <v>10605.82611</v>
      </c>
      <c r="G31" s="33">
        <v>6180.5</v>
      </c>
      <c r="H31" s="33">
        <v>4425.32611</v>
      </c>
      <c r="I31" s="33">
        <v>117468.86191</v>
      </c>
      <c r="J31" s="33">
        <v>0</v>
      </c>
      <c r="K31" s="68"/>
    </row>
    <row r="32" spans="1:11" ht="18" customHeight="1">
      <c r="A32" s="84"/>
      <c r="B32" s="78"/>
      <c r="C32" s="35" t="s">
        <v>32</v>
      </c>
      <c r="D32" s="28">
        <f t="shared" si="10"/>
        <v>303623.443</v>
      </c>
      <c r="E32" s="33">
        <v>167047</v>
      </c>
      <c r="F32" s="33">
        <f>G32+H32</f>
        <v>9373.7</v>
      </c>
      <c r="G32" s="33">
        <v>6015.2</v>
      </c>
      <c r="H32" s="33">
        <v>3358.5</v>
      </c>
      <c r="I32" s="33">
        <v>127202.743</v>
      </c>
      <c r="J32" s="33">
        <v>0</v>
      </c>
      <c r="K32" s="68"/>
    </row>
    <row r="33" spans="1:11" ht="18" customHeight="1" thickBot="1">
      <c r="A33" s="84"/>
      <c r="B33" s="79"/>
      <c r="C33" s="35" t="s">
        <v>33</v>
      </c>
      <c r="D33" s="28">
        <f>E33+F33+I33+J33</f>
        <v>302947.267</v>
      </c>
      <c r="E33" s="33">
        <v>167047</v>
      </c>
      <c r="F33" s="33">
        <f>G33+H33</f>
        <v>7725.7</v>
      </c>
      <c r="G33" s="33">
        <v>6015.2</v>
      </c>
      <c r="H33" s="33">
        <v>1710.5</v>
      </c>
      <c r="I33" s="33">
        <v>128174.567</v>
      </c>
      <c r="J33" s="33">
        <v>0</v>
      </c>
      <c r="K33" s="68"/>
    </row>
    <row r="34" spans="1:11" ht="18.75" customHeight="1" thickBot="1">
      <c r="A34" s="85"/>
      <c r="B34" s="17" t="s">
        <v>11</v>
      </c>
      <c r="C34" s="18"/>
      <c r="D34" s="19">
        <f>D24+D26+D27+D28+D29+D30+D31+D32+D33</f>
        <v>2573533.6742599998</v>
      </c>
      <c r="E34" s="19">
        <f aca="true" t="shared" si="12" ref="E34:J34">E24+E26+E27+E28+E29+E30+E31+E32+E33</f>
        <v>1448506.3799199997</v>
      </c>
      <c r="F34" s="19">
        <f t="shared" si="12"/>
        <v>65249.999110000004</v>
      </c>
      <c r="G34" s="19">
        <f t="shared" si="12"/>
        <v>40133.399999999994</v>
      </c>
      <c r="H34" s="19">
        <f t="shared" si="12"/>
        <v>25116.59911</v>
      </c>
      <c r="I34" s="19">
        <f t="shared" si="12"/>
        <v>1059777.29523</v>
      </c>
      <c r="J34" s="19">
        <f t="shared" si="12"/>
        <v>0</v>
      </c>
      <c r="K34" s="69"/>
    </row>
    <row r="35" spans="1:13" ht="21" customHeight="1">
      <c r="A35" s="88" t="s">
        <v>8</v>
      </c>
      <c r="B35" s="77" t="s">
        <v>36</v>
      </c>
      <c r="C35" s="39" t="s">
        <v>22</v>
      </c>
      <c r="D35" s="40">
        <f aca="true" t="shared" si="13" ref="D35:D41">E35+F35+I35+J35</f>
        <v>26096.411999999997</v>
      </c>
      <c r="E35" s="40">
        <v>0</v>
      </c>
      <c r="F35" s="41">
        <f aca="true" t="shared" si="14" ref="F35:F61">G35+H35</f>
        <v>2078</v>
      </c>
      <c r="G35" s="40">
        <v>0</v>
      </c>
      <c r="H35" s="40">
        <v>2078</v>
      </c>
      <c r="I35" s="40">
        <v>5577.492</v>
      </c>
      <c r="J35" s="42">
        <v>18440.92</v>
      </c>
      <c r="K35" s="66" t="s">
        <v>7</v>
      </c>
      <c r="M35" s="13"/>
    </row>
    <row r="36" spans="1:18" ht="18.75" customHeight="1">
      <c r="A36" s="89"/>
      <c r="B36" s="78"/>
      <c r="C36" s="35" t="s">
        <v>20</v>
      </c>
      <c r="D36" s="43">
        <f t="shared" si="13"/>
        <v>27706.0825</v>
      </c>
      <c r="E36" s="44">
        <v>0</v>
      </c>
      <c r="F36" s="45">
        <f t="shared" si="14"/>
        <v>2215</v>
      </c>
      <c r="G36" s="46">
        <v>0</v>
      </c>
      <c r="H36" s="46">
        <v>2215</v>
      </c>
      <c r="I36" s="46">
        <v>5066.9035</v>
      </c>
      <c r="J36" s="47">
        <v>20424.179</v>
      </c>
      <c r="K36" s="67"/>
      <c r="M36" s="48"/>
      <c r="N36" s="48"/>
      <c r="O36" s="48"/>
      <c r="P36" s="48"/>
      <c r="Q36" s="48"/>
      <c r="R36" s="13"/>
    </row>
    <row r="37" spans="1:11" ht="20.25" customHeight="1">
      <c r="A37" s="89"/>
      <c r="B37" s="78"/>
      <c r="C37" s="35" t="s">
        <v>21</v>
      </c>
      <c r="D37" s="44">
        <f t="shared" si="13"/>
        <v>33302.22111</v>
      </c>
      <c r="E37" s="44">
        <v>0</v>
      </c>
      <c r="F37" s="45">
        <f t="shared" si="14"/>
        <v>2292</v>
      </c>
      <c r="G37" s="46">
        <v>0</v>
      </c>
      <c r="H37" s="46">
        <v>2292</v>
      </c>
      <c r="I37" s="46">
        <v>7777.14611</v>
      </c>
      <c r="J37" s="47">
        <v>23233.075</v>
      </c>
      <c r="K37" s="67"/>
    </row>
    <row r="38" spans="1:11" ht="20.25" customHeight="1">
      <c r="A38" s="89"/>
      <c r="B38" s="78"/>
      <c r="C38" s="35" t="s">
        <v>23</v>
      </c>
      <c r="D38" s="44">
        <f t="shared" si="13"/>
        <v>35431.61</v>
      </c>
      <c r="E38" s="44">
        <v>0</v>
      </c>
      <c r="F38" s="49">
        <f>G38+H38</f>
        <v>5924.2</v>
      </c>
      <c r="G38" s="46">
        <v>3250</v>
      </c>
      <c r="H38" s="46">
        <f>2712.5-38.3</f>
        <v>2674.2</v>
      </c>
      <c r="I38" s="46">
        <f>7681.31-700-28.851+0.051</f>
        <v>6952.510000000001</v>
      </c>
      <c r="J38" s="50">
        <v>22554.9</v>
      </c>
      <c r="K38" s="67"/>
    </row>
    <row r="39" spans="1:17" ht="20.25" customHeight="1">
      <c r="A39" s="89"/>
      <c r="B39" s="78"/>
      <c r="C39" s="35" t="s">
        <v>29</v>
      </c>
      <c r="D39" s="44">
        <f t="shared" si="13"/>
        <v>36219.44306</v>
      </c>
      <c r="E39" s="46">
        <v>0</v>
      </c>
      <c r="F39" s="49">
        <f>G39+H39</f>
        <v>8275.1</v>
      </c>
      <c r="G39" s="46">
        <v>8041.1</v>
      </c>
      <c r="H39" s="46">
        <v>234</v>
      </c>
      <c r="I39" s="46">
        <v>7318.56506</v>
      </c>
      <c r="J39" s="33">
        <v>20625.778</v>
      </c>
      <c r="K39" s="68"/>
      <c r="O39" s="15"/>
      <c r="Q39" s="15"/>
    </row>
    <row r="40" spans="1:20" ht="17.25" customHeight="1">
      <c r="A40" s="89"/>
      <c r="B40" s="78"/>
      <c r="C40" s="51" t="s">
        <v>30</v>
      </c>
      <c r="D40" s="46">
        <f t="shared" si="13"/>
        <v>36618.12584</v>
      </c>
      <c r="E40" s="46">
        <v>0</v>
      </c>
      <c r="F40" s="49">
        <f t="shared" si="14"/>
        <v>8644.6</v>
      </c>
      <c r="G40" s="46">
        <v>8092.8</v>
      </c>
      <c r="H40" s="44">
        <v>551.8</v>
      </c>
      <c r="I40" s="46">
        <v>7973.52584</v>
      </c>
      <c r="J40" s="33">
        <v>20000</v>
      </c>
      <c r="K40" s="68"/>
      <c r="T40" s="52"/>
    </row>
    <row r="41" spans="1:19" ht="19.5" customHeight="1">
      <c r="A41" s="89"/>
      <c r="B41" s="78"/>
      <c r="C41" s="35" t="s">
        <v>31</v>
      </c>
      <c r="D41" s="46">
        <f t="shared" si="13"/>
        <v>37498.439</v>
      </c>
      <c r="E41" s="46">
        <v>0</v>
      </c>
      <c r="F41" s="49">
        <f t="shared" si="14"/>
        <v>9113.7</v>
      </c>
      <c r="G41" s="46">
        <v>8532</v>
      </c>
      <c r="H41" s="46">
        <v>581.7</v>
      </c>
      <c r="I41" s="46">
        <v>8384.739</v>
      </c>
      <c r="J41" s="33">
        <v>20000</v>
      </c>
      <c r="K41" s="68"/>
      <c r="S41" s="53"/>
    </row>
    <row r="42" spans="1:19" ht="19.5" customHeight="1">
      <c r="A42" s="89"/>
      <c r="B42" s="78"/>
      <c r="C42" s="35" t="s">
        <v>32</v>
      </c>
      <c r="D42" s="46">
        <v>36772</v>
      </c>
      <c r="E42" s="46">
        <v>0</v>
      </c>
      <c r="F42" s="49">
        <f>G42+H42</f>
        <v>8869.6</v>
      </c>
      <c r="G42" s="46">
        <v>8303.4</v>
      </c>
      <c r="H42" s="46">
        <v>566.2</v>
      </c>
      <c r="I42" s="46">
        <v>7902.4</v>
      </c>
      <c r="J42" s="33">
        <v>20000</v>
      </c>
      <c r="K42" s="68"/>
      <c r="S42" s="53"/>
    </row>
    <row r="43" spans="1:19" ht="19.5" customHeight="1" thickBot="1">
      <c r="A43" s="90"/>
      <c r="B43" s="79"/>
      <c r="C43" s="35" t="s">
        <v>33</v>
      </c>
      <c r="D43" s="46">
        <f>E43+F43+I43+J43</f>
        <v>36772</v>
      </c>
      <c r="E43" s="46">
        <v>0</v>
      </c>
      <c r="F43" s="46">
        <f>G43+H43+K43+L43</f>
        <v>8869.6</v>
      </c>
      <c r="G43" s="46">
        <v>8303.4</v>
      </c>
      <c r="H43" s="46">
        <v>566.2</v>
      </c>
      <c r="I43" s="46">
        <v>7902.4</v>
      </c>
      <c r="J43" s="46">
        <v>20000</v>
      </c>
      <c r="K43" s="68"/>
      <c r="S43" s="53"/>
    </row>
    <row r="44" spans="1:11" ht="17.25" customHeight="1" thickBot="1">
      <c r="A44" s="54"/>
      <c r="B44" s="55" t="s">
        <v>11</v>
      </c>
      <c r="C44" s="56"/>
      <c r="D44" s="19">
        <f>D35+D36+D37+D38+D39+D40+D41+D42+D43</f>
        <v>306416.33350999997</v>
      </c>
      <c r="E44" s="19">
        <f aca="true" t="shared" si="15" ref="E44:J44">E35+E36+E37+E38+E39+E40+E41+E42+E43</f>
        <v>0</v>
      </c>
      <c r="F44" s="19">
        <f t="shared" si="15"/>
        <v>56281.8</v>
      </c>
      <c r="G44" s="19">
        <f t="shared" si="15"/>
        <v>44522.700000000004</v>
      </c>
      <c r="H44" s="19">
        <f t="shared" si="15"/>
        <v>11759.100000000002</v>
      </c>
      <c r="I44" s="19">
        <f t="shared" si="15"/>
        <v>64855.68151000001</v>
      </c>
      <c r="J44" s="19">
        <f t="shared" si="15"/>
        <v>185278.85199999998</v>
      </c>
      <c r="K44" s="69"/>
    </row>
    <row r="45" spans="1:11" ht="21" customHeight="1">
      <c r="A45" s="66" t="s">
        <v>9</v>
      </c>
      <c r="B45" s="77" t="s">
        <v>37</v>
      </c>
      <c r="C45" s="27" t="s">
        <v>22</v>
      </c>
      <c r="D45" s="28">
        <f aca="true" t="shared" si="16" ref="D45:D51">E45+F45+I45+J45</f>
        <v>9891.71</v>
      </c>
      <c r="E45" s="28">
        <v>0</v>
      </c>
      <c r="F45" s="28">
        <f t="shared" si="14"/>
        <v>1397</v>
      </c>
      <c r="G45" s="28">
        <v>0</v>
      </c>
      <c r="H45" s="28">
        <f>755+642</f>
        <v>1397</v>
      </c>
      <c r="I45" s="28">
        <v>7569.71</v>
      </c>
      <c r="J45" s="30">
        <v>925</v>
      </c>
      <c r="K45" s="66" t="s">
        <v>7</v>
      </c>
    </row>
    <row r="46" spans="1:11" ht="16.5" customHeight="1">
      <c r="A46" s="67"/>
      <c r="B46" s="78"/>
      <c r="C46" s="35" t="s">
        <v>20</v>
      </c>
      <c r="D46" s="28">
        <f t="shared" si="16"/>
        <v>10539.54337</v>
      </c>
      <c r="E46" s="28">
        <v>0</v>
      </c>
      <c r="F46" s="28">
        <f t="shared" si="14"/>
        <v>1698</v>
      </c>
      <c r="G46" s="33">
        <v>0</v>
      </c>
      <c r="H46" s="33">
        <v>1698</v>
      </c>
      <c r="I46" s="33">
        <v>7523.76937</v>
      </c>
      <c r="J46" s="47">
        <v>1317.774</v>
      </c>
      <c r="K46" s="67"/>
    </row>
    <row r="47" spans="1:11" ht="16.5" customHeight="1">
      <c r="A47" s="67"/>
      <c r="B47" s="78"/>
      <c r="C47" s="35" t="s">
        <v>21</v>
      </c>
      <c r="D47" s="28">
        <f t="shared" si="16"/>
        <v>11919.83652</v>
      </c>
      <c r="E47" s="28">
        <v>0</v>
      </c>
      <c r="F47" s="28">
        <f t="shared" si="14"/>
        <v>1694.584</v>
      </c>
      <c r="G47" s="33">
        <v>0</v>
      </c>
      <c r="H47" s="33">
        <v>1694.584</v>
      </c>
      <c r="I47" s="33">
        <v>8589.87252</v>
      </c>
      <c r="J47" s="47">
        <v>1635.38</v>
      </c>
      <c r="K47" s="67"/>
    </row>
    <row r="48" spans="1:11" ht="16.5" customHeight="1">
      <c r="A48" s="67"/>
      <c r="B48" s="78"/>
      <c r="C48" s="37" t="s">
        <v>23</v>
      </c>
      <c r="D48" s="28">
        <f t="shared" si="16"/>
        <v>7056.05581</v>
      </c>
      <c r="E48" s="28">
        <v>0</v>
      </c>
      <c r="F48" s="33">
        <f>G48+H48</f>
        <v>2135.1</v>
      </c>
      <c r="G48" s="36">
        <v>0</v>
      </c>
      <c r="H48" s="36">
        <f>1135.1+1000</f>
        <v>2135.1</v>
      </c>
      <c r="I48" s="36">
        <f>5480.12691-559.1711</f>
        <v>4920.9558099999995</v>
      </c>
      <c r="J48" s="50">
        <v>0</v>
      </c>
      <c r="K48" s="67"/>
    </row>
    <row r="49" spans="1:11" ht="16.5" customHeight="1">
      <c r="A49" s="67"/>
      <c r="B49" s="78"/>
      <c r="C49" s="35" t="s">
        <v>29</v>
      </c>
      <c r="D49" s="33">
        <f t="shared" si="16"/>
        <v>7997.59132</v>
      </c>
      <c r="E49" s="33">
        <v>0</v>
      </c>
      <c r="F49" s="33">
        <f>G49+H49</f>
        <v>1751.93</v>
      </c>
      <c r="G49" s="33">
        <v>0</v>
      </c>
      <c r="H49" s="33">
        <v>1751.93</v>
      </c>
      <c r="I49" s="33">
        <v>5777.66132</v>
      </c>
      <c r="J49" s="33">
        <v>468</v>
      </c>
      <c r="K49" s="68"/>
    </row>
    <row r="50" spans="1:11" ht="18.75" customHeight="1">
      <c r="A50" s="67"/>
      <c r="B50" s="78"/>
      <c r="C50" s="35" t="s">
        <v>30</v>
      </c>
      <c r="D50" s="33">
        <f t="shared" si="16"/>
        <v>12597.526859999998</v>
      </c>
      <c r="E50" s="33">
        <v>0</v>
      </c>
      <c r="F50" s="33">
        <f>G50+H50</f>
        <v>5528.964</v>
      </c>
      <c r="G50" s="33">
        <v>0</v>
      </c>
      <c r="H50" s="33">
        <v>5528.964</v>
      </c>
      <c r="I50" s="33">
        <v>6319.76286</v>
      </c>
      <c r="J50" s="33">
        <v>748.8</v>
      </c>
      <c r="K50" s="68"/>
    </row>
    <row r="51" spans="1:11" ht="18.75" customHeight="1">
      <c r="A51" s="67"/>
      <c r="B51" s="78"/>
      <c r="C51" s="35" t="s">
        <v>31</v>
      </c>
      <c r="D51" s="33">
        <f t="shared" si="16"/>
        <v>9194.67883</v>
      </c>
      <c r="E51" s="33">
        <v>0</v>
      </c>
      <c r="F51" s="33">
        <f t="shared" si="14"/>
        <v>2732.76811</v>
      </c>
      <c r="G51" s="33">
        <v>0</v>
      </c>
      <c r="H51" s="33">
        <v>2732.76811</v>
      </c>
      <c r="I51" s="33">
        <v>6461.91072</v>
      </c>
      <c r="J51" s="33">
        <v>0</v>
      </c>
      <c r="K51" s="68"/>
    </row>
    <row r="52" spans="1:11" ht="18.75" customHeight="1">
      <c r="A52" s="67"/>
      <c r="B52" s="78"/>
      <c r="C52" s="35" t="s">
        <v>32</v>
      </c>
      <c r="D52" s="33">
        <f>E52+F52+I52+J52</f>
        <v>11191.98</v>
      </c>
      <c r="E52" s="33">
        <v>0</v>
      </c>
      <c r="F52" s="33">
        <f>G52+H52</f>
        <v>3319.2</v>
      </c>
      <c r="G52" s="33">
        <v>0</v>
      </c>
      <c r="H52" s="33">
        <v>3319.2</v>
      </c>
      <c r="I52" s="33">
        <v>7872.78</v>
      </c>
      <c r="J52" s="33">
        <v>0</v>
      </c>
      <c r="K52" s="68"/>
    </row>
    <row r="53" spans="1:11" ht="18.75" customHeight="1" thickBot="1">
      <c r="A53" s="69"/>
      <c r="B53" s="79"/>
      <c r="C53" s="35" t="s">
        <v>33</v>
      </c>
      <c r="D53" s="33">
        <f>E53+F53+I53+J53</f>
        <v>11191.98</v>
      </c>
      <c r="E53" s="33">
        <v>0</v>
      </c>
      <c r="F53" s="33">
        <f>G53+H53</f>
        <v>3319.2</v>
      </c>
      <c r="G53" s="33">
        <v>0</v>
      </c>
      <c r="H53" s="33">
        <v>3319.2</v>
      </c>
      <c r="I53" s="33">
        <v>7872.78</v>
      </c>
      <c r="J53" s="33">
        <v>0</v>
      </c>
      <c r="K53" s="68"/>
    </row>
    <row r="54" spans="1:11" ht="18.75" customHeight="1" thickBot="1">
      <c r="A54" s="54"/>
      <c r="B54" s="57" t="s">
        <v>11</v>
      </c>
      <c r="C54" s="60"/>
      <c r="D54" s="61">
        <f>D45+D46+D47+D48+D49+D50+D51+D52+D53</f>
        <v>91580.90271</v>
      </c>
      <c r="E54" s="61">
        <f aca="true" t="shared" si="17" ref="E54:J54">E45+E46+E47+E48+E49+E50+E51+E52+E53</f>
        <v>0</v>
      </c>
      <c r="F54" s="61">
        <f t="shared" si="17"/>
        <v>23576.74611</v>
      </c>
      <c r="G54" s="61">
        <f t="shared" si="17"/>
        <v>0</v>
      </c>
      <c r="H54" s="61">
        <f t="shared" si="17"/>
        <v>23576.74611</v>
      </c>
      <c r="I54" s="61">
        <f t="shared" si="17"/>
        <v>62909.202600000004</v>
      </c>
      <c r="J54" s="61">
        <f t="shared" si="17"/>
        <v>5094.954000000001</v>
      </c>
      <c r="K54" s="69"/>
    </row>
    <row r="55" spans="1:14" ht="19.5" customHeight="1">
      <c r="A55" s="66" t="s">
        <v>10</v>
      </c>
      <c r="B55" s="77" t="s">
        <v>38</v>
      </c>
      <c r="C55" s="27" t="s">
        <v>22</v>
      </c>
      <c r="D55" s="28">
        <f aca="true" t="shared" si="18" ref="D55:D61">E55+F55+I55+J55</f>
        <v>11370.5</v>
      </c>
      <c r="E55" s="28">
        <v>11370.5</v>
      </c>
      <c r="F55" s="28">
        <f t="shared" si="14"/>
        <v>0</v>
      </c>
      <c r="G55" s="28">
        <v>0</v>
      </c>
      <c r="H55" s="28">
        <v>0</v>
      </c>
      <c r="I55" s="28">
        <v>0</v>
      </c>
      <c r="J55" s="30">
        <v>0</v>
      </c>
      <c r="K55" s="66" t="s">
        <v>41</v>
      </c>
      <c r="N55" s="15"/>
    </row>
    <row r="56" spans="1:14" ht="19.5" customHeight="1">
      <c r="A56" s="67"/>
      <c r="B56" s="78"/>
      <c r="C56" s="35" t="s">
        <v>20</v>
      </c>
      <c r="D56" s="28">
        <f t="shared" si="18"/>
        <v>14786.9727</v>
      </c>
      <c r="E56" s="28">
        <v>14786.9727</v>
      </c>
      <c r="F56" s="28">
        <f t="shared" si="14"/>
        <v>0</v>
      </c>
      <c r="G56" s="33">
        <v>0</v>
      </c>
      <c r="H56" s="33">
        <v>0</v>
      </c>
      <c r="I56" s="33">
        <v>0</v>
      </c>
      <c r="J56" s="47">
        <v>0</v>
      </c>
      <c r="K56" s="67"/>
      <c r="N56" s="15"/>
    </row>
    <row r="57" spans="1:14" ht="19.5" customHeight="1">
      <c r="A57" s="67"/>
      <c r="B57" s="78"/>
      <c r="C57" s="35" t="s">
        <v>21</v>
      </c>
      <c r="D57" s="28">
        <f t="shared" si="18"/>
        <v>11736</v>
      </c>
      <c r="E57" s="28">
        <f>10536+1200</f>
        <v>11736</v>
      </c>
      <c r="F57" s="28">
        <f t="shared" si="14"/>
        <v>0</v>
      </c>
      <c r="G57" s="33">
        <v>0</v>
      </c>
      <c r="H57" s="33">
        <v>0</v>
      </c>
      <c r="I57" s="33">
        <v>0</v>
      </c>
      <c r="J57" s="47">
        <v>0</v>
      </c>
      <c r="K57" s="67"/>
      <c r="N57" s="15"/>
    </row>
    <row r="58" spans="1:14" ht="19.5" customHeight="1">
      <c r="A58" s="67"/>
      <c r="B58" s="78"/>
      <c r="C58" s="35" t="s">
        <v>23</v>
      </c>
      <c r="D58" s="33">
        <f t="shared" si="18"/>
        <v>12043.9</v>
      </c>
      <c r="E58" s="33">
        <f>13439-1395.1</f>
        <v>12043.9</v>
      </c>
      <c r="F58" s="33">
        <f>G58+H58</f>
        <v>0</v>
      </c>
      <c r="G58" s="33">
        <v>0</v>
      </c>
      <c r="H58" s="33">
        <v>0</v>
      </c>
      <c r="I58" s="33">
        <v>0</v>
      </c>
      <c r="J58" s="50">
        <v>0</v>
      </c>
      <c r="K58" s="67"/>
      <c r="N58" s="15"/>
    </row>
    <row r="59" spans="1:14" ht="20.25" customHeight="1">
      <c r="A59" s="67"/>
      <c r="B59" s="78"/>
      <c r="C59" s="35" t="s">
        <v>29</v>
      </c>
      <c r="D59" s="33">
        <f t="shared" si="18"/>
        <v>14266.5</v>
      </c>
      <c r="E59" s="33">
        <v>14266.5</v>
      </c>
      <c r="F59" s="33">
        <f>G59+H59</f>
        <v>0</v>
      </c>
      <c r="G59" s="33">
        <v>0</v>
      </c>
      <c r="H59" s="33">
        <v>0</v>
      </c>
      <c r="I59" s="33">
        <v>0</v>
      </c>
      <c r="J59" s="33">
        <v>0</v>
      </c>
      <c r="K59" s="68"/>
      <c r="N59" s="15"/>
    </row>
    <row r="60" spans="1:14" ht="19.5" customHeight="1">
      <c r="A60" s="67"/>
      <c r="B60" s="78"/>
      <c r="C60" s="35" t="s">
        <v>30</v>
      </c>
      <c r="D60" s="33">
        <f t="shared" si="18"/>
        <v>13831.38</v>
      </c>
      <c r="E60" s="33">
        <v>13831.38</v>
      </c>
      <c r="F60" s="33">
        <f t="shared" si="14"/>
        <v>0</v>
      </c>
      <c r="G60" s="33">
        <v>0</v>
      </c>
      <c r="H60" s="33">
        <v>0</v>
      </c>
      <c r="I60" s="33">
        <v>0</v>
      </c>
      <c r="J60" s="33">
        <v>0</v>
      </c>
      <c r="K60" s="68"/>
      <c r="N60" s="15"/>
    </row>
    <row r="61" spans="1:14" ht="19.5" customHeight="1">
      <c r="A61" s="67"/>
      <c r="B61" s="78"/>
      <c r="C61" s="37" t="s">
        <v>31</v>
      </c>
      <c r="D61" s="36">
        <f t="shared" si="18"/>
        <v>18179.8</v>
      </c>
      <c r="E61" s="36">
        <v>18179.8</v>
      </c>
      <c r="F61" s="36">
        <f t="shared" si="14"/>
        <v>0</v>
      </c>
      <c r="G61" s="36">
        <v>0</v>
      </c>
      <c r="H61" s="36">
        <v>0</v>
      </c>
      <c r="I61" s="36">
        <v>0</v>
      </c>
      <c r="J61" s="58">
        <v>0</v>
      </c>
      <c r="K61" s="68"/>
      <c r="N61" s="15"/>
    </row>
    <row r="62" spans="1:14" ht="19.5" customHeight="1" thickBot="1">
      <c r="A62" s="69"/>
      <c r="B62" s="78"/>
      <c r="C62" s="35" t="s">
        <v>32</v>
      </c>
      <c r="D62" s="33">
        <f>E62+F62+I62+J62</f>
        <v>15125.2</v>
      </c>
      <c r="E62" s="33">
        <v>15125.2</v>
      </c>
      <c r="F62" s="33">
        <f>G62+H62</f>
        <v>0</v>
      </c>
      <c r="G62" s="33">
        <v>0</v>
      </c>
      <c r="H62" s="33">
        <v>0</v>
      </c>
      <c r="I62" s="33">
        <v>0</v>
      </c>
      <c r="J62" s="33">
        <v>0</v>
      </c>
      <c r="K62" s="68"/>
      <c r="N62" s="15"/>
    </row>
    <row r="63" spans="1:14" ht="19.5" customHeight="1" thickBot="1">
      <c r="A63" s="62"/>
      <c r="B63" s="59"/>
      <c r="C63" s="37" t="s">
        <v>33</v>
      </c>
      <c r="D63" s="36">
        <f>E63+F63+I63+J63</f>
        <v>15125.2</v>
      </c>
      <c r="E63" s="36">
        <v>15125.2</v>
      </c>
      <c r="F63" s="36">
        <f>G63+H63</f>
        <v>0</v>
      </c>
      <c r="G63" s="36">
        <v>0</v>
      </c>
      <c r="H63" s="36">
        <v>0</v>
      </c>
      <c r="I63" s="36">
        <v>0</v>
      </c>
      <c r="J63" s="36">
        <v>0</v>
      </c>
      <c r="K63" s="68"/>
      <c r="N63" s="15"/>
    </row>
    <row r="64" spans="1:11" ht="18.75" customHeight="1" thickBot="1">
      <c r="A64" s="54"/>
      <c r="B64" s="57" t="s">
        <v>11</v>
      </c>
      <c r="C64" s="63"/>
      <c r="D64" s="4">
        <f>D55+D56+D57+D58+D59+D60+D61+D62+D63</f>
        <v>126465.4527</v>
      </c>
      <c r="E64" s="4">
        <f aca="true" t="shared" si="19" ref="E64:J64">E55+E56+E57+E58+E59+E60+E61+E62+E63</f>
        <v>126465.4527</v>
      </c>
      <c r="F64" s="4">
        <f t="shared" si="19"/>
        <v>0</v>
      </c>
      <c r="G64" s="4">
        <f t="shared" si="19"/>
        <v>0</v>
      </c>
      <c r="H64" s="4">
        <f t="shared" si="19"/>
        <v>0</v>
      </c>
      <c r="I64" s="4">
        <f t="shared" si="19"/>
        <v>0</v>
      </c>
      <c r="J64" s="4">
        <f t="shared" si="19"/>
        <v>0</v>
      </c>
      <c r="K64" s="69"/>
    </row>
    <row r="66" ht="12.75">
      <c r="D66" s="14"/>
    </row>
    <row r="67" ht="12.75">
      <c r="D67" s="13"/>
    </row>
    <row r="68" ht="12.75">
      <c r="D68" s="13"/>
    </row>
  </sheetData>
  <sheetProtection/>
  <mergeCells count="38">
    <mergeCell ref="G4:K4"/>
    <mergeCell ref="C8:C12"/>
    <mergeCell ref="D8:D12"/>
    <mergeCell ref="F10:H10"/>
    <mergeCell ref="F9:I9"/>
    <mergeCell ref="E9:E12"/>
    <mergeCell ref="A6:K6"/>
    <mergeCell ref="A8:A12"/>
    <mergeCell ref="B8:B12"/>
    <mergeCell ref="E8:I8"/>
    <mergeCell ref="K14:K23"/>
    <mergeCell ref="G11:H11"/>
    <mergeCell ref="I10:I12"/>
    <mergeCell ref="F11:F12"/>
    <mergeCell ref="K45:K54"/>
    <mergeCell ref="H24:H25"/>
    <mergeCell ref="G24:G25"/>
    <mergeCell ref="K24:K34"/>
    <mergeCell ref="K8:K12"/>
    <mergeCell ref="J8:J12"/>
    <mergeCell ref="D24:D25"/>
    <mergeCell ref="B35:B43"/>
    <mergeCell ref="B24:B33"/>
    <mergeCell ref="A24:A34"/>
    <mergeCell ref="A14:A23"/>
    <mergeCell ref="B14:B22"/>
    <mergeCell ref="A35:A43"/>
    <mergeCell ref="E24:E25"/>
    <mergeCell ref="K55:K64"/>
    <mergeCell ref="F24:F25"/>
    <mergeCell ref="I24:I25"/>
    <mergeCell ref="J24:J25"/>
    <mergeCell ref="K35:K44"/>
    <mergeCell ref="A55:A62"/>
    <mergeCell ref="C24:C25"/>
    <mergeCell ref="B55:B62"/>
    <mergeCell ref="A45:A53"/>
    <mergeCell ref="B45:B5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4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2023-12-20T14:52:45Z</cp:lastPrinted>
  <dcterms:created xsi:type="dcterms:W3CDTF">2013-02-05T10:52:46Z</dcterms:created>
  <dcterms:modified xsi:type="dcterms:W3CDTF">2024-01-09T11:25:34Z</dcterms:modified>
  <cp:category/>
  <cp:version/>
  <cp:contentType/>
  <cp:contentStatus/>
</cp:coreProperties>
</file>